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joshuagledden/Downloads/"/>
    </mc:Choice>
  </mc:AlternateContent>
  <xr:revisionPtr revIDLastSave="0" documentId="13_ncr:1_{ECC31A74-3C58-5F45-A5C7-1C7C0BAF4E84}" xr6:coauthVersionLast="47" xr6:coauthVersionMax="47" xr10:uidLastSave="{00000000-0000-0000-0000-000000000000}"/>
  <bookViews>
    <workbookView xWindow="20" yWindow="520" windowWidth="25600" windowHeight="15500" activeTab="4" xr2:uid="{00000000-000D-0000-FFFF-FFFF00000000}"/>
  </bookViews>
  <sheets>
    <sheet name="Winter A&amp;B" sheetId="1" r:id="rId1"/>
    <sheet name="Summer Mixed" sheetId="2" r:id="rId2"/>
    <sheet name="Late Ladies" sheetId="3" r:id="rId3"/>
    <sheet name="Late Men" sheetId="4" r:id="rId4"/>
    <sheet name="Fees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H23" i="5"/>
  <c r="G23" i="5"/>
  <c r="F23" i="5"/>
  <c r="D23" i="5"/>
  <c r="C23" i="5"/>
  <c r="J49" i="5"/>
  <c r="H49" i="5"/>
  <c r="G49" i="5"/>
  <c r="F49" i="5"/>
  <c r="E49" i="5"/>
  <c r="D49" i="5"/>
  <c r="C49" i="5"/>
  <c r="J48" i="5"/>
  <c r="H48" i="5"/>
  <c r="G48" i="5"/>
  <c r="F48" i="5"/>
  <c r="E48" i="5"/>
  <c r="D48" i="5"/>
  <c r="C48" i="5"/>
  <c r="J47" i="5"/>
  <c r="H47" i="5"/>
  <c r="G47" i="5"/>
  <c r="F47" i="5"/>
  <c r="E47" i="5"/>
  <c r="D47" i="5"/>
  <c r="C47" i="5"/>
  <c r="J46" i="5"/>
  <c r="H46" i="5"/>
  <c r="G46" i="5"/>
  <c r="F46" i="5"/>
  <c r="E46" i="5"/>
  <c r="D46" i="5"/>
  <c r="C46" i="5"/>
  <c r="J45" i="5"/>
  <c r="H45" i="5"/>
  <c r="G45" i="5"/>
  <c r="F45" i="5"/>
  <c r="E45" i="5"/>
  <c r="D45" i="5"/>
  <c r="C45" i="5"/>
  <c r="J44" i="5"/>
  <c r="H44" i="5"/>
  <c r="G44" i="5"/>
  <c r="F44" i="5"/>
  <c r="E44" i="5"/>
  <c r="D44" i="5"/>
  <c r="C44" i="5"/>
  <c r="J43" i="5"/>
  <c r="H43" i="5"/>
  <c r="G43" i="5"/>
  <c r="F43" i="5"/>
  <c r="E43" i="5"/>
  <c r="D43" i="5"/>
  <c r="C43" i="5"/>
  <c r="J42" i="5"/>
  <c r="H42" i="5"/>
  <c r="G42" i="5"/>
  <c r="F42" i="5"/>
  <c r="E42" i="5"/>
  <c r="D42" i="5"/>
  <c r="C42" i="5"/>
  <c r="J41" i="5"/>
  <c r="H41" i="5"/>
  <c r="G41" i="5"/>
  <c r="F41" i="5"/>
  <c r="E41" i="5"/>
  <c r="D41" i="5"/>
  <c r="C41" i="5"/>
  <c r="J40" i="5"/>
  <c r="H40" i="5"/>
  <c r="G40" i="5"/>
  <c r="F40" i="5"/>
  <c r="E40" i="5"/>
  <c r="D40" i="5"/>
  <c r="C40" i="5"/>
  <c r="J39" i="5"/>
  <c r="H39" i="5"/>
  <c r="G39" i="5"/>
  <c r="F39" i="5"/>
  <c r="E39" i="5"/>
  <c r="D39" i="5"/>
  <c r="C39" i="5"/>
  <c r="J38" i="5"/>
  <c r="H38" i="5"/>
  <c r="G38" i="5"/>
  <c r="F38" i="5"/>
  <c r="E38" i="5"/>
  <c r="D38" i="5"/>
  <c r="C38" i="5"/>
  <c r="J37" i="5"/>
  <c r="H37" i="5"/>
  <c r="G37" i="5"/>
  <c r="F37" i="5"/>
  <c r="E37" i="5"/>
  <c r="D37" i="5"/>
  <c r="C37" i="5"/>
  <c r="J36" i="5"/>
  <c r="H36" i="5"/>
  <c r="G36" i="5"/>
  <c r="F36" i="5"/>
  <c r="E36" i="5"/>
  <c r="D36" i="5"/>
  <c r="C36" i="5"/>
  <c r="J35" i="5"/>
  <c r="H35" i="5"/>
  <c r="G35" i="5"/>
  <c r="F35" i="5"/>
  <c r="E35" i="5"/>
  <c r="D35" i="5"/>
  <c r="C35" i="5"/>
  <c r="J34" i="5"/>
  <c r="H34" i="5"/>
  <c r="G34" i="5"/>
  <c r="F34" i="5"/>
  <c r="E34" i="5"/>
  <c r="D34" i="5"/>
  <c r="C34" i="5"/>
  <c r="J33" i="5"/>
  <c r="H33" i="5"/>
  <c r="G33" i="5"/>
  <c r="F33" i="5"/>
  <c r="E33" i="5"/>
  <c r="D33" i="5"/>
  <c r="C33" i="5"/>
  <c r="J32" i="5"/>
  <c r="H32" i="5"/>
  <c r="G32" i="5"/>
  <c r="F32" i="5"/>
  <c r="E32" i="5"/>
  <c r="D32" i="5"/>
  <c r="C32" i="5"/>
  <c r="J31" i="5"/>
  <c r="H31" i="5"/>
  <c r="G31" i="5"/>
  <c r="F31" i="5"/>
  <c r="E31" i="5"/>
  <c r="D31" i="5"/>
  <c r="C31" i="5"/>
  <c r="J30" i="5"/>
  <c r="H30" i="5"/>
  <c r="G30" i="5"/>
  <c r="F30" i="5"/>
  <c r="E30" i="5"/>
  <c r="D30" i="5"/>
  <c r="C30" i="5"/>
  <c r="J29" i="5"/>
  <c r="H29" i="5"/>
  <c r="G29" i="5"/>
  <c r="F29" i="5"/>
  <c r="E29" i="5"/>
  <c r="D29" i="5"/>
  <c r="C29" i="5"/>
  <c r="J28" i="5"/>
  <c r="H28" i="5"/>
  <c r="G28" i="5"/>
  <c r="F28" i="5"/>
  <c r="E28" i="5"/>
  <c r="D28" i="5"/>
  <c r="C28" i="5"/>
  <c r="J27" i="5"/>
  <c r="H27" i="5"/>
  <c r="G27" i="5"/>
  <c r="F27" i="5"/>
  <c r="E27" i="5"/>
  <c r="D27" i="5"/>
  <c r="C27" i="5"/>
  <c r="J26" i="5"/>
  <c r="H26" i="5"/>
  <c r="G26" i="5"/>
  <c r="F26" i="5"/>
  <c r="E26" i="5"/>
  <c r="D26" i="5"/>
  <c r="C26" i="5"/>
  <c r="J25" i="5"/>
  <c r="H25" i="5"/>
  <c r="G25" i="5"/>
  <c r="F25" i="5"/>
  <c r="E25" i="5"/>
  <c r="D25" i="5"/>
  <c r="C25" i="5"/>
  <c r="J24" i="5"/>
  <c r="H24" i="5"/>
  <c r="G24" i="5"/>
  <c r="F24" i="5"/>
  <c r="E24" i="5"/>
  <c r="D24" i="5"/>
  <c r="C24" i="5"/>
  <c r="J22" i="5"/>
  <c r="H22" i="5"/>
  <c r="G22" i="5"/>
  <c r="F22" i="5"/>
  <c r="E22" i="5"/>
  <c r="D22" i="5"/>
  <c r="C22" i="5"/>
  <c r="J21" i="5"/>
  <c r="H21" i="5"/>
  <c r="G21" i="5"/>
  <c r="F21" i="5"/>
  <c r="E21" i="5"/>
  <c r="D21" i="5"/>
  <c r="C21" i="5"/>
  <c r="J20" i="5"/>
  <c r="H20" i="5"/>
  <c r="G20" i="5"/>
  <c r="F20" i="5"/>
  <c r="E20" i="5"/>
  <c r="D20" i="5"/>
  <c r="C20" i="5"/>
  <c r="J19" i="5"/>
  <c r="H19" i="5"/>
  <c r="G19" i="5"/>
  <c r="F19" i="5"/>
  <c r="E19" i="5"/>
  <c r="D19" i="5"/>
  <c r="C19" i="5"/>
  <c r="J18" i="5"/>
  <c r="H18" i="5"/>
  <c r="G18" i="5"/>
  <c r="F18" i="5"/>
  <c r="E18" i="5"/>
  <c r="D18" i="5"/>
  <c r="C18" i="5"/>
  <c r="J17" i="5"/>
  <c r="H17" i="5"/>
  <c r="G17" i="5"/>
  <c r="F17" i="5"/>
  <c r="E17" i="5"/>
  <c r="D17" i="5"/>
  <c r="C17" i="5"/>
  <c r="J16" i="5"/>
  <c r="H16" i="5"/>
  <c r="G16" i="5"/>
  <c r="F16" i="5"/>
  <c r="E16" i="5"/>
  <c r="D16" i="5"/>
  <c r="C16" i="5"/>
  <c r="J15" i="5"/>
  <c r="H15" i="5"/>
  <c r="G15" i="5"/>
  <c r="F15" i="5"/>
  <c r="E15" i="5"/>
  <c r="D15" i="5"/>
  <c r="C15" i="5"/>
  <c r="J14" i="5"/>
  <c r="H14" i="5"/>
  <c r="G14" i="5"/>
  <c r="F14" i="5"/>
  <c r="E14" i="5"/>
  <c r="D14" i="5"/>
  <c r="C14" i="5"/>
  <c r="J13" i="5"/>
  <c r="H13" i="5"/>
  <c r="G13" i="5"/>
  <c r="F13" i="5"/>
  <c r="E13" i="5"/>
  <c r="D13" i="5"/>
  <c r="C13" i="5"/>
  <c r="J12" i="5"/>
  <c r="H12" i="5"/>
  <c r="G12" i="5"/>
  <c r="F12" i="5"/>
  <c r="E12" i="5"/>
  <c r="D12" i="5"/>
  <c r="C12" i="5"/>
  <c r="J11" i="5"/>
  <c r="H11" i="5"/>
  <c r="G11" i="5"/>
  <c r="F11" i="5"/>
  <c r="E11" i="5"/>
  <c r="D11" i="5"/>
  <c r="C11" i="5"/>
  <c r="J10" i="5"/>
  <c r="H10" i="5"/>
  <c r="G10" i="5"/>
  <c r="F10" i="5"/>
  <c r="E10" i="5"/>
  <c r="D10" i="5"/>
  <c r="C10" i="5"/>
  <c r="J9" i="5"/>
  <c r="H9" i="5"/>
  <c r="G9" i="5"/>
  <c r="F9" i="5"/>
  <c r="E9" i="5"/>
  <c r="D9" i="5"/>
  <c r="C9" i="5"/>
  <c r="J8" i="5"/>
  <c r="H8" i="5"/>
  <c r="G8" i="5"/>
  <c r="F8" i="5"/>
  <c r="E8" i="5"/>
  <c r="D8" i="5"/>
  <c r="C8" i="5"/>
  <c r="J7" i="5"/>
  <c r="H7" i="5"/>
  <c r="G7" i="5"/>
  <c r="F7" i="5"/>
  <c r="E7" i="5"/>
  <c r="D7" i="5"/>
  <c r="C7" i="5"/>
  <c r="J6" i="5"/>
  <c r="H6" i="5"/>
  <c r="G6" i="5"/>
  <c r="F6" i="5"/>
  <c r="E6" i="5"/>
  <c r="D6" i="5"/>
  <c r="C6" i="5"/>
  <c r="J5" i="5"/>
  <c r="H5" i="5"/>
  <c r="G5" i="5"/>
  <c r="F5" i="5"/>
  <c r="E5" i="5"/>
  <c r="D5" i="5"/>
  <c r="C5" i="5"/>
  <c r="J4" i="5"/>
  <c r="H4" i="5"/>
  <c r="G4" i="5"/>
  <c r="F4" i="5"/>
  <c r="E4" i="5"/>
  <c r="D4" i="5"/>
  <c r="C4" i="5"/>
  <c r="J3" i="5"/>
  <c r="H3" i="5"/>
  <c r="G3" i="5"/>
  <c r="F3" i="5"/>
  <c r="E3" i="5"/>
  <c r="D3" i="5"/>
  <c r="C3" i="5"/>
  <c r="J2" i="5"/>
  <c r="H2" i="5"/>
  <c r="G2" i="5"/>
  <c r="F2" i="5"/>
  <c r="E2" i="5"/>
  <c r="D2" i="5"/>
  <c r="C2" i="5"/>
  <c r="I23" i="5" l="1"/>
  <c r="K23" i="5" s="1"/>
  <c r="M23" i="5" s="1"/>
  <c r="I12" i="5"/>
  <c r="I16" i="5"/>
  <c r="I20" i="5"/>
  <c r="I25" i="5"/>
  <c r="K25" i="5" s="1"/>
  <c r="M25" i="5" s="1"/>
  <c r="I29" i="5"/>
  <c r="K29" i="5" s="1"/>
  <c r="M29" i="5" s="1"/>
  <c r="I33" i="5"/>
  <c r="K33" i="5" s="1"/>
  <c r="M33" i="5" s="1"/>
  <c r="I37" i="5"/>
  <c r="K37" i="5" s="1"/>
  <c r="M37" i="5" s="1"/>
  <c r="I41" i="5"/>
  <c r="K41" i="5" s="1"/>
  <c r="M41" i="5" s="1"/>
  <c r="I45" i="5"/>
  <c r="I49" i="5"/>
  <c r="I4" i="5"/>
  <c r="K4" i="5" s="1"/>
  <c r="M4" i="5" s="1"/>
  <c r="I8" i="5"/>
  <c r="K8" i="5" s="1"/>
  <c r="M8" i="5" s="1"/>
  <c r="I10" i="5"/>
  <c r="K10" i="5" s="1"/>
  <c r="M10" i="5" s="1"/>
  <c r="I14" i="5"/>
  <c r="K14" i="5" s="1"/>
  <c r="M14" i="5" s="1"/>
  <c r="I18" i="5"/>
  <c r="K18" i="5" s="1"/>
  <c r="M18" i="5" s="1"/>
  <c r="I22" i="5"/>
  <c r="K22" i="5" s="1"/>
  <c r="M22" i="5" s="1"/>
  <c r="I27" i="5"/>
  <c r="K27" i="5" s="1"/>
  <c r="M27" i="5" s="1"/>
  <c r="I31" i="5"/>
  <c r="K31" i="5" s="1"/>
  <c r="M31" i="5" s="1"/>
  <c r="I35" i="5"/>
  <c r="K35" i="5" s="1"/>
  <c r="M35" i="5" s="1"/>
  <c r="I39" i="5"/>
  <c r="K39" i="5" s="1"/>
  <c r="M39" i="5" s="1"/>
  <c r="I43" i="5"/>
  <c r="K43" i="5" s="1"/>
  <c r="M43" i="5" s="1"/>
  <c r="I47" i="5"/>
  <c r="K47" i="5" s="1"/>
  <c r="M47" i="5" s="1"/>
  <c r="I5" i="5"/>
  <c r="K5" i="5" s="1"/>
  <c r="M5" i="5" s="1"/>
  <c r="I11" i="5"/>
  <c r="K11" i="5" s="1"/>
  <c r="M11" i="5" s="1"/>
  <c r="I15" i="5"/>
  <c r="K15" i="5" s="1"/>
  <c r="M15" i="5" s="1"/>
  <c r="I19" i="5"/>
  <c r="K19" i="5" s="1"/>
  <c r="M19" i="5" s="1"/>
  <c r="I24" i="5"/>
  <c r="K24" i="5" s="1"/>
  <c r="M24" i="5" s="1"/>
  <c r="I28" i="5"/>
  <c r="K28" i="5" s="1"/>
  <c r="M28" i="5" s="1"/>
  <c r="I32" i="5"/>
  <c r="K32" i="5" s="1"/>
  <c r="M32" i="5" s="1"/>
  <c r="I36" i="5"/>
  <c r="K36" i="5" s="1"/>
  <c r="M36" i="5" s="1"/>
  <c r="I40" i="5"/>
  <c r="K40" i="5" s="1"/>
  <c r="M40" i="5" s="1"/>
  <c r="I44" i="5"/>
  <c r="K44" i="5" s="1"/>
  <c r="M44" i="5" s="1"/>
  <c r="I48" i="5"/>
  <c r="K48" i="5" s="1"/>
  <c r="M48" i="5" s="1"/>
  <c r="I3" i="5"/>
  <c r="K3" i="5" s="1"/>
  <c r="M3" i="5" s="1"/>
  <c r="I7" i="5"/>
  <c r="K7" i="5" s="1"/>
  <c r="M7" i="5" s="1"/>
  <c r="I2" i="5"/>
  <c r="K2" i="5" s="1"/>
  <c r="M2" i="5" s="1"/>
  <c r="I6" i="5"/>
  <c r="K6" i="5" s="1"/>
  <c r="M6" i="5" s="1"/>
  <c r="I9" i="5"/>
  <c r="K9" i="5" s="1"/>
  <c r="M9" i="5" s="1"/>
  <c r="I13" i="5"/>
  <c r="K13" i="5" s="1"/>
  <c r="M13" i="5" s="1"/>
  <c r="I17" i="5"/>
  <c r="K17" i="5" s="1"/>
  <c r="M17" i="5" s="1"/>
  <c r="I21" i="5"/>
  <c r="K21" i="5" s="1"/>
  <c r="M21" i="5" s="1"/>
  <c r="I26" i="5"/>
  <c r="K26" i="5" s="1"/>
  <c r="M26" i="5" s="1"/>
  <c r="I30" i="5"/>
  <c r="K30" i="5" s="1"/>
  <c r="M30" i="5" s="1"/>
  <c r="I34" i="5"/>
  <c r="K34" i="5" s="1"/>
  <c r="M34" i="5" s="1"/>
  <c r="I38" i="5"/>
  <c r="K38" i="5" s="1"/>
  <c r="M38" i="5" s="1"/>
  <c r="I42" i="5"/>
  <c r="K42" i="5" s="1"/>
  <c r="M42" i="5" s="1"/>
  <c r="I46" i="5"/>
  <c r="K46" i="5" s="1"/>
  <c r="M46" i="5" s="1"/>
  <c r="K12" i="5"/>
  <c r="M12" i="5" s="1"/>
  <c r="K16" i="5"/>
  <c r="M16" i="5" s="1"/>
  <c r="K20" i="5"/>
  <c r="M20" i="5" s="1"/>
  <c r="K45" i="5"/>
  <c r="M45" i="5" s="1"/>
  <c r="K49" i="5"/>
  <c r="M49" i="5" s="1"/>
</calcChain>
</file>

<file path=xl/sharedStrings.xml><?xml version="1.0" encoding="utf-8"?>
<sst xmlns="http://schemas.openxmlformats.org/spreadsheetml/2006/main" count="390" uniqueCount="79">
  <si>
    <t>Winter A</t>
  </si>
  <si>
    <t>Player 1</t>
  </si>
  <si>
    <t>Player 2</t>
  </si>
  <si>
    <t>Player 3</t>
  </si>
  <si>
    <t>Player 4</t>
  </si>
  <si>
    <t>Sarah Goulding</t>
  </si>
  <si>
    <t>Rachael Hodge</t>
  </si>
  <si>
    <t>James Cousins</t>
  </si>
  <si>
    <t>Zhao Wang</t>
  </si>
  <si>
    <t>Mo Jamoom</t>
  </si>
  <si>
    <t>Laura Bruce</t>
  </si>
  <si>
    <t>Kate Davies</t>
  </si>
  <si>
    <t>Bailey Cunningham</t>
  </si>
  <si>
    <t>Claire Reaney</t>
  </si>
  <si>
    <t>Anil Gill</t>
  </si>
  <si>
    <t>Sally Brennan</t>
  </si>
  <si>
    <t>James Coggins</t>
  </si>
  <si>
    <t>Andy Green</t>
  </si>
  <si>
    <t>Chris Green</t>
  </si>
  <si>
    <t>Dave Marray</t>
  </si>
  <si>
    <t>Alex Jinx</t>
  </si>
  <si>
    <t>Andy Donnelly</t>
  </si>
  <si>
    <t>Julie Edgley</t>
  </si>
  <si>
    <t>Bridie Bonner</t>
  </si>
  <si>
    <t>Jackie StClair</t>
  </si>
  <si>
    <t>Winter B</t>
  </si>
  <si>
    <t xml:space="preserve">Player 2 </t>
  </si>
  <si>
    <t>Julie Brown</t>
  </si>
  <si>
    <t>Susan Proctor</t>
  </si>
  <si>
    <t>Liam Faulkner</t>
  </si>
  <si>
    <t>No Show</t>
  </si>
  <si>
    <t>Thomas Bruce</t>
  </si>
  <si>
    <t>Sonia Buckland</t>
  </si>
  <si>
    <t>Alex Donnelly</t>
  </si>
  <si>
    <t>Sam Donnelly</t>
  </si>
  <si>
    <t>Ian Rutledge</t>
  </si>
  <si>
    <t>Jen Donnelly</t>
  </si>
  <si>
    <t>Robin Gupta</t>
  </si>
  <si>
    <t>Elizabeth Pariag</t>
  </si>
  <si>
    <t>Summer Mixed</t>
  </si>
  <si>
    <t>Player 5</t>
  </si>
  <si>
    <t>Player 6</t>
  </si>
  <si>
    <t>Megan Green</t>
  </si>
  <si>
    <t>Eleanor Walker</t>
  </si>
  <si>
    <t>Matt Bunn</t>
  </si>
  <si>
    <t>Mark Gray</t>
  </si>
  <si>
    <t>Nick Glynn</t>
  </si>
  <si>
    <t>Tom Eastwood</t>
  </si>
  <si>
    <t>Phoebe Lockham</t>
  </si>
  <si>
    <t>Ladies A</t>
  </si>
  <si>
    <t>Helen Bramall</t>
  </si>
  <si>
    <t>Lorraine Jones</t>
  </si>
  <si>
    <t>Ladies B</t>
  </si>
  <si>
    <t>Madge Thomas</t>
  </si>
  <si>
    <t>Monika Dearnie</t>
  </si>
  <si>
    <t>Lucy Verity</t>
  </si>
  <si>
    <t>Katie Elwood</t>
  </si>
  <si>
    <t>Emma Waters</t>
  </si>
  <si>
    <t>Julie Pyburn</t>
  </si>
  <si>
    <t>±</t>
  </si>
  <si>
    <t>Late Men</t>
  </si>
  <si>
    <t>Adam Jameel</t>
  </si>
  <si>
    <t>Kevin Chambers</t>
  </si>
  <si>
    <t>Euan Mackay</t>
  </si>
  <si>
    <t>Player</t>
  </si>
  <si>
    <t>Coach? (Y/N)</t>
  </si>
  <si>
    <t>Total Matches</t>
  </si>
  <si>
    <t>Fee/Match</t>
  </si>
  <si>
    <t>Total Due</t>
  </si>
  <si>
    <t>Amount Paid</t>
  </si>
  <si>
    <t>Balance Due</t>
  </si>
  <si>
    <t>Inputs</t>
  </si>
  <si>
    <t/>
  </si>
  <si>
    <t>Fee per match (£)</t>
  </si>
  <si>
    <t>Coach flag</t>
  </si>
  <si>
    <t>Enter Y in Coach? column</t>
  </si>
  <si>
    <t xml:space="preserve">Mark Gray </t>
  </si>
  <si>
    <t>Unpaid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</si>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</sst>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4" x14ac:knownFonts="1">
    <font>
      <sz val="12"/>
      <color theme="1"/>
      <name val="Calibri"/>
      <family val="2"/>
      <scheme val="minor"/>
    </font>
    <font>
      <b/>
      <sz val="12"/>
      <color rgb="FFFFFFFF"/>
      <name val="Calibri"/>
    </font>
    <font>
      <sz val="12"/>
      <color rgb="FF0000FF"/>
      <name val="Calibri"/>
    </font>
    <font>
      <b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164" fontId="2" fillId="0" borderId="2" xfId="0" applyNumberFormat="1" applyFont="1" applyBorder="1"/>
    <xf numFmtId="0" fontId="0" fillId="4" borderId="1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workbookViewId="0">
      <selection activeCell="A32" sqref="A32"/>
    </sheetView>
  </sheetViews>
  <sheetFormatPr baseColWidth="10" defaultColWidth="8.83203125" defaultRowHeight="16" x14ac:dyDescent="0.2"/>
  <cols>
    <col min="1" max="1" width="11.6640625" customWidth="1"/>
    <col min="2" max="3" width="16.83203125" customWidth="1"/>
    <col min="4" max="4" width="13" customWidth="1"/>
    <col min="5" max="5" width="13.33203125" customWidth="1"/>
    <col min="7" max="7" width="16.832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45948</v>
      </c>
      <c r="B2" s="1" t="s">
        <v>5</v>
      </c>
      <c r="C2" s="1" t="s">
        <v>6</v>
      </c>
      <c r="D2" s="13" t="s">
        <v>7</v>
      </c>
      <c r="E2" s="1" t="s">
        <v>8</v>
      </c>
    </row>
    <row r="3" spans="1:5" x14ac:dyDescent="0.2">
      <c r="A3" s="2">
        <v>45962</v>
      </c>
      <c r="B3" s="13" t="s">
        <v>9</v>
      </c>
      <c r="C3" s="1" t="s">
        <v>62</v>
      </c>
      <c r="D3" s="1" t="s">
        <v>10</v>
      </c>
      <c r="E3" s="1" t="s">
        <v>11</v>
      </c>
    </row>
    <row r="4" spans="1:5" x14ac:dyDescent="0.2">
      <c r="A4" s="2">
        <v>45969</v>
      </c>
      <c r="B4" s="13" t="s">
        <v>7</v>
      </c>
      <c r="C4" s="1" t="s">
        <v>12</v>
      </c>
      <c r="D4" s="1" t="s">
        <v>10</v>
      </c>
      <c r="E4" s="1" t="s">
        <v>13</v>
      </c>
    </row>
    <row r="5" spans="1:5" x14ac:dyDescent="0.2">
      <c r="A5" s="2">
        <v>45983</v>
      </c>
      <c r="B5" s="1" t="s">
        <v>12</v>
      </c>
      <c r="C5" s="13" t="s">
        <v>7</v>
      </c>
      <c r="D5" s="1" t="s">
        <v>13</v>
      </c>
      <c r="E5" s="1" t="s">
        <v>5</v>
      </c>
    </row>
    <row r="6" spans="1:5" x14ac:dyDescent="0.2">
      <c r="A6" s="2">
        <v>45997</v>
      </c>
      <c r="B6" s="13" t="s">
        <v>12</v>
      </c>
      <c r="C6" s="1" t="s">
        <v>14</v>
      </c>
      <c r="D6" s="1" t="s">
        <v>10</v>
      </c>
      <c r="E6" s="1" t="s">
        <v>15</v>
      </c>
    </row>
    <row r="7" spans="1:5" x14ac:dyDescent="0.2">
      <c r="A7" s="2">
        <v>46004</v>
      </c>
      <c r="B7" s="13" t="s">
        <v>12</v>
      </c>
      <c r="C7" s="1" t="s">
        <v>16</v>
      </c>
      <c r="D7" s="1" t="s">
        <v>15</v>
      </c>
      <c r="E7" s="1" t="s">
        <v>13</v>
      </c>
    </row>
    <row r="8" spans="1:5" x14ac:dyDescent="0.2">
      <c r="A8" s="2">
        <v>46011</v>
      </c>
      <c r="B8" s="1" t="s">
        <v>17</v>
      </c>
      <c r="C8" s="1" t="s">
        <v>18</v>
      </c>
      <c r="D8" s="1" t="s">
        <v>15</v>
      </c>
      <c r="E8" s="1" t="s">
        <v>11</v>
      </c>
    </row>
    <row r="9" spans="1:5" x14ac:dyDescent="0.2">
      <c r="A9" s="2">
        <v>46039</v>
      </c>
      <c r="B9" s="13" t="s">
        <v>19</v>
      </c>
      <c r="C9" s="13" t="s">
        <v>20</v>
      </c>
      <c r="D9" s="13" t="s">
        <v>13</v>
      </c>
      <c r="E9" s="1" t="s">
        <v>11</v>
      </c>
    </row>
    <row r="10" spans="1:5" x14ac:dyDescent="0.2">
      <c r="A10" s="2">
        <v>46046</v>
      </c>
      <c r="B10" s="1" t="s">
        <v>21</v>
      </c>
      <c r="C10" s="13" t="s">
        <v>16</v>
      </c>
      <c r="D10" s="1" t="s">
        <v>11</v>
      </c>
      <c r="E10" s="1" t="s">
        <v>22</v>
      </c>
    </row>
    <row r="11" spans="1:5" x14ac:dyDescent="0.2">
      <c r="A11" s="2">
        <v>46053</v>
      </c>
      <c r="B11" s="1" t="s">
        <v>21</v>
      </c>
      <c r="C11" s="1" t="s">
        <v>8</v>
      </c>
      <c r="D11" s="1" t="s">
        <v>13</v>
      </c>
      <c r="E11" s="1" t="s">
        <v>10</v>
      </c>
    </row>
    <row r="12" spans="1:5" x14ac:dyDescent="0.2">
      <c r="A12" s="2">
        <v>46060</v>
      </c>
      <c r="B12" s="1" t="s">
        <v>12</v>
      </c>
      <c r="C12" s="1" t="s">
        <v>8</v>
      </c>
      <c r="D12" s="1" t="s">
        <v>10</v>
      </c>
      <c r="E12" s="1" t="s">
        <v>11</v>
      </c>
    </row>
    <row r="13" spans="1:5" x14ac:dyDescent="0.2">
      <c r="A13" s="2">
        <v>46067</v>
      </c>
      <c r="B13" s="1" t="s">
        <v>8</v>
      </c>
      <c r="C13" s="1" t="s">
        <v>17</v>
      </c>
      <c r="D13" s="1" t="s">
        <v>10</v>
      </c>
      <c r="E13" s="1" t="s">
        <v>13</v>
      </c>
    </row>
    <row r="14" spans="1:5" x14ac:dyDescent="0.2">
      <c r="A14" s="2">
        <v>46074</v>
      </c>
      <c r="B14" s="13" t="s">
        <v>19</v>
      </c>
      <c r="C14" s="1" t="s">
        <v>8</v>
      </c>
      <c r="D14" s="13" t="s">
        <v>23</v>
      </c>
      <c r="E14" s="13" t="s">
        <v>24</v>
      </c>
    </row>
    <row r="16" spans="1:5" x14ac:dyDescent="0.2">
      <c r="A16" s="1" t="s">
        <v>25</v>
      </c>
      <c r="B16" s="1" t="s">
        <v>1</v>
      </c>
      <c r="C16" s="1" t="s">
        <v>26</v>
      </c>
      <c r="D16" s="1" t="s">
        <v>3</v>
      </c>
      <c r="E16" s="1" t="s">
        <v>4</v>
      </c>
    </row>
    <row r="17" spans="1:5" x14ac:dyDescent="0.2">
      <c r="A17" s="2">
        <v>45948</v>
      </c>
      <c r="B17" s="1" t="s">
        <v>21</v>
      </c>
      <c r="C17" s="1" t="s">
        <v>12</v>
      </c>
      <c r="D17" s="1" t="s">
        <v>27</v>
      </c>
      <c r="E17" s="1" t="s">
        <v>28</v>
      </c>
    </row>
    <row r="18" spans="1:5" x14ac:dyDescent="0.2">
      <c r="A18" s="2">
        <v>45962</v>
      </c>
      <c r="B18" s="1" t="s">
        <v>21</v>
      </c>
      <c r="C18" s="1" t="s">
        <v>29</v>
      </c>
      <c r="D18" s="1" t="s">
        <v>15</v>
      </c>
      <c r="E18" s="1" t="s">
        <v>6</v>
      </c>
    </row>
    <row r="19" spans="1:5" x14ac:dyDescent="0.2">
      <c r="A19" s="2">
        <v>45969</v>
      </c>
      <c r="B19" s="1" t="s">
        <v>29</v>
      </c>
      <c r="C19" s="1" t="s">
        <v>18</v>
      </c>
      <c r="D19" s="13" t="s">
        <v>6</v>
      </c>
      <c r="E19" s="13" t="s">
        <v>27</v>
      </c>
    </row>
    <row r="20" spans="1:5" x14ac:dyDescent="0.2">
      <c r="A20" s="2">
        <v>45990</v>
      </c>
      <c r="B20" s="13" t="s">
        <v>21</v>
      </c>
      <c r="C20" s="13" t="s">
        <v>18</v>
      </c>
      <c r="D20" s="13" t="s">
        <v>6</v>
      </c>
      <c r="E20" s="13" t="s">
        <v>28</v>
      </c>
    </row>
    <row r="21" spans="1:5" x14ac:dyDescent="0.2">
      <c r="A21" s="2">
        <v>45997</v>
      </c>
      <c r="B21" s="1" t="s">
        <v>21</v>
      </c>
      <c r="C21" s="13" t="s">
        <v>12</v>
      </c>
      <c r="D21" s="1" t="s">
        <v>22</v>
      </c>
      <c r="E21" s="1" t="s">
        <v>15</v>
      </c>
    </row>
    <row r="22" spans="1:5" x14ac:dyDescent="0.2">
      <c r="A22" s="2">
        <v>45997</v>
      </c>
      <c r="B22" s="1" t="s">
        <v>30</v>
      </c>
      <c r="C22" s="1"/>
      <c r="D22" s="1"/>
      <c r="E22" s="1"/>
    </row>
    <row r="23" spans="1:5" x14ac:dyDescent="0.2">
      <c r="A23" s="2">
        <v>46004</v>
      </c>
      <c r="B23" s="1" t="s">
        <v>14</v>
      </c>
      <c r="C23" s="1" t="s">
        <v>31</v>
      </c>
      <c r="D23" s="1" t="s">
        <v>10</v>
      </c>
      <c r="E23" s="1" t="s">
        <v>5</v>
      </c>
    </row>
    <row r="24" spans="1:5" x14ac:dyDescent="0.2">
      <c r="A24" s="2">
        <v>46011</v>
      </c>
      <c r="B24" s="1" t="s">
        <v>31</v>
      </c>
      <c r="C24" s="13" t="s">
        <v>12</v>
      </c>
      <c r="D24" s="1" t="s">
        <v>10</v>
      </c>
      <c r="E24" s="1" t="s">
        <v>32</v>
      </c>
    </row>
    <row r="25" spans="1:5" x14ac:dyDescent="0.2">
      <c r="A25" s="2">
        <v>46039</v>
      </c>
      <c r="B25" s="1" t="s">
        <v>30</v>
      </c>
      <c r="C25" s="1"/>
      <c r="D25" s="1"/>
      <c r="E25" s="1"/>
    </row>
    <row r="26" spans="1:5" x14ac:dyDescent="0.2">
      <c r="A26" s="2">
        <v>46046</v>
      </c>
      <c r="B26" s="1" t="s">
        <v>33</v>
      </c>
      <c r="C26" s="1" t="s">
        <v>34</v>
      </c>
      <c r="D26" s="1" t="s">
        <v>10</v>
      </c>
      <c r="E26" s="1" t="s">
        <v>28</v>
      </c>
    </row>
    <row r="27" spans="1:5" x14ac:dyDescent="0.2">
      <c r="A27" s="2">
        <v>46053</v>
      </c>
      <c r="B27" s="13" t="s">
        <v>35</v>
      </c>
      <c r="C27" s="1" t="s">
        <v>34</v>
      </c>
      <c r="D27" s="1" t="s">
        <v>15</v>
      </c>
      <c r="E27" s="13" t="s">
        <v>27</v>
      </c>
    </row>
    <row r="28" spans="1:5" x14ac:dyDescent="0.2">
      <c r="A28" s="2">
        <v>46060</v>
      </c>
      <c r="B28" s="1" t="s">
        <v>21</v>
      </c>
      <c r="C28" s="1" t="s">
        <v>34</v>
      </c>
      <c r="D28" s="1" t="s">
        <v>6</v>
      </c>
      <c r="E28" s="1" t="s">
        <v>36</v>
      </c>
    </row>
    <row r="29" spans="1:5" x14ac:dyDescent="0.2">
      <c r="A29" s="2">
        <v>46074</v>
      </c>
      <c r="B29" s="1" t="s">
        <v>30</v>
      </c>
      <c r="C29" s="1"/>
      <c r="D29" s="1"/>
      <c r="E29" s="1"/>
    </row>
    <row r="30" spans="1:5" x14ac:dyDescent="0.2">
      <c r="A30" s="2">
        <v>46050</v>
      </c>
      <c r="B30" s="1" t="s">
        <v>37</v>
      </c>
      <c r="C30" s="1" t="s">
        <v>14</v>
      </c>
      <c r="D30" s="1" t="s">
        <v>5</v>
      </c>
      <c r="E30" s="1" t="s">
        <v>38</v>
      </c>
    </row>
    <row r="32" spans="1:5" x14ac:dyDescent="0.2">
      <c r="A32" s="13" t="s">
        <v>78</v>
      </c>
    </row>
    <row r="33" spans="1:1" x14ac:dyDescent="0.2">
      <c r="A33" s="1" t="s">
        <v>77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C6" sqref="C6"/>
    </sheetView>
  </sheetViews>
  <sheetFormatPr baseColWidth="10" defaultColWidth="8.83203125" defaultRowHeight="16" x14ac:dyDescent="0.2"/>
  <cols>
    <col min="1" max="1" width="13" customWidth="1"/>
    <col min="2" max="2" width="12.5" customWidth="1"/>
    <col min="3" max="3" width="13.5" customWidth="1"/>
    <col min="4" max="4" width="13.33203125" bestFit="1" customWidth="1"/>
    <col min="5" max="5" width="16.83203125" customWidth="1"/>
    <col min="6" max="6" width="12.33203125" customWidth="1"/>
    <col min="7" max="7" width="12.33203125" bestFit="1" customWidth="1"/>
  </cols>
  <sheetData>
    <row r="1" spans="1:7" x14ac:dyDescent="0.2">
      <c r="A1" s="1" t="s">
        <v>39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40</v>
      </c>
      <c r="G1" s="1" t="s">
        <v>41</v>
      </c>
    </row>
    <row r="2" spans="1:7" x14ac:dyDescent="0.2">
      <c r="A2" s="2">
        <v>45864</v>
      </c>
      <c r="B2" s="1" t="s">
        <v>21</v>
      </c>
      <c r="C2" s="13" t="s">
        <v>32</v>
      </c>
      <c r="D2" s="13" t="s">
        <v>9</v>
      </c>
      <c r="E2" s="13" t="s">
        <v>12</v>
      </c>
      <c r="F2" s="13" t="s">
        <v>28</v>
      </c>
      <c r="G2" s="13" t="s">
        <v>42</v>
      </c>
    </row>
    <row r="3" spans="1:7" x14ac:dyDescent="0.2">
      <c r="A3" s="2">
        <v>45871</v>
      </c>
      <c r="B3" s="1" t="s">
        <v>21</v>
      </c>
      <c r="C3" s="1" t="s">
        <v>27</v>
      </c>
      <c r="D3" s="13" t="s">
        <v>9</v>
      </c>
      <c r="E3" s="1" t="s">
        <v>43</v>
      </c>
      <c r="F3" s="1" t="s">
        <v>44</v>
      </c>
      <c r="G3" s="1" t="s">
        <v>42</v>
      </c>
    </row>
    <row r="4" spans="1:7" x14ac:dyDescent="0.2">
      <c r="A4" s="2">
        <v>45878</v>
      </c>
      <c r="B4" s="1" t="s">
        <v>21</v>
      </c>
      <c r="C4" s="1" t="s">
        <v>27</v>
      </c>
      <c r="D4" s="13" t="s">
        <v>9</v>
      </c>
      <c r="E4" s="1" t="s">
        <v>43</v>
      </c>
      <c r="F4" s="1" t="s">
        <v>45</v>
      </c>
      <c r="G4" s="1" t="s">
        <v>42</v>
      </c>
    </row>
    <row r="5" spans="1:7" x14ac:dyDescent="0.2">
      <c r="A5" s="2">
        <v>45916</v>
      </c>
      <c r="B5" s="13" t="s">
        <v>21</v>
      </c>
      <c r="C5" s="13" t="s">
        <v>10</v>
      </c>
      <c r="D5" s="13" t="s">
        <v>9</v>
      </c>
      <c r="E5" s="13" t="s">
        <v>43</v>
      </c>
      <c r="F5" s="13" t="s">
        <v>45</v>
      </c>
      <c r="G5" s="13" t="s">
        <v>13</v>
      </c>
    </row>
    <row r="6" spans="1:7" x14ac:dyDescent="0.2">
      <c r="A6" s="2">
        <v>45899</v>
      </c>
      <c r="B6" s="1" t="s">
        <v>12</v>
      </c>
      <c r="C6" s="1" t="s">
        <v>15</v>
      </c>
      <c r="D6" s="13" t="s">
        <v>9</v>
      </c>
      <c r="E6" s="1" t="s">
        <v>11</v>
      </c>
      <c r="F6" s="1" t="s">
        <v>45</v>
      </c>
      <c r="G6" s="1" t="s">
        <v>10</v>
      </c>
    </row>
    <row r="7" spans="1:7" x14ac:dyDescent="0.2">
      <c r="A7" s="2">
        <v>45906</v>
      </c>
      <c r="B7" s="13" t="s">
        <v>7</v>
      </c>
      <c r="C7" s="1" t="s">
        <v>11</v>
      </c>
      <c r="D7" s="13" t="s">
        <v>9</v>
      </c>
      <c r="E7" s="1" t="s">
        <v>43</v>
      </c>
      <c r="F7" s="1" t="s">
        <v>45</v>
      </c>
      <c r="G7" s="1" t="s">
        <v>42</v>
      </c>
    </row>
    <row r="8" spans="1:7" x14ac:dyDescent="0.2">
      <c r="A8" s="2">
        <v>45913</v>
      </c>
      <c r="B8" s="1" t="s">
        <v>46</v>
      </c>
      <c r="C8" s="1" t="s">
        <v>42</v>
      </c>
      <c r="D8" s="13" t="s">
        <v>7</v>
      </c>
      <c r="E8" s="1" t="s">
        <v>11</v>
      </c>
      <c r="F8" s="1" t="s">
        <v>9</v>
      </c>
      <c r="G8" s="1" t="s">
        <v>10</v>
      </c>
    </row>
    <row r="9" spans="1:7" x14ac:dyDescent="0.2">
      <c r="A9" s="2">
        <v>45927</v>
      </c>
      <c r="B9" s="1" t="s">
        <v>35</v>
      </c>
      <c r="C9" s="1" t="s">
        <v>10</v>
      </c>
      <c r="D9" s="1" t="s">
        <v>47</v>
      </c>
      <c r="E9" s="1" t="s">
        <v>48</v>
      </c>
      <c r="F9" s="1" t="s">
        <v>45</v>
      </c>
      <c r="G9" s="13" t="s">
        <v>42</v>
      </c>
    </row>
    <row r="10" spans="1:7" x14ac:dyDescent="0.2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C2" sqref="C2"/>
    </sheetView>
  </sheetViews>
  <sheetFormatPr baseColWidth="10" defaultColWidth="8.83203125" defaultRowHeight="16" x14ac:dyDescent="0.2"/>
  <cols>
    <col min="1" max="1" width="10.83203125" bestFit="1" customWidth="1"/>
    <col min="2" max="5" width="14.83203125" bestFit="1" customWidth="1"/>
  </cols>
  <sheetData>
    <row r="1" spans="1:5" x14ac:dyDescent="0.2">
      <c r="A1" s="1" t="s">
        <v>49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45869</v>
      </c>
      <c r="B2" s="1" t="s">
        <v>48</v>
      </c>
      <c r="C2" s="1" t="s">
        <v>15</v>
      </c>
      <c r="D2" s="1" t="s">
        <v>24</v>
      </c>
      <c r="E2" s="1" t="s">
        <v>50</v>
      </c>
    </row>
    <row r="3" spans="1:5" x14ac:dyDescent="0.2">
      <c r="A3" s="2">
        <v>45876</v>
      </c>
      <c r="B3" s="1" t="s">
        <v>43</v>
      </c>
      <c r="C3" s="1" t="s">
        <v>48</v>
      </c>
      <c r="D3" s="1" t="s">
        <v>22</v>
      </c>
      <c r="E3" s="1" t="s">
        <v>32</v>
      </c>
    </row>
    <row r="4" spans="1:5" x14ac:dyDescent="0.2">
      <c r="A4" s="2">
        <v>45883</v>
      </c>
      <c r="B4" s="1" t="s">
        <v>43</v>
      </c>
      <c r="C4" s="1" t="s">
        <v>48</v>
      </c>
      <c r="D4" s="1" t="s">
        <v>24</v>
      </c>
      <c r="E4" s="1" t="s">
        <v>15</v>
      </c>
    </row>
    <row r="5" spans="1:5" x14ac:dyDescent="0.2">
      <c r="A5" s="2">
        <v>45890</v>
      </c>
      <c r="B5" s="1" t="s">
        <v>15</v>
      </c>
      <c r="C5" s="1" t="s">
        <v>24</v>
      </c>
      <c r="D5" s="1" t="s">
        <v>11</v>
      </c>
      <c r="E5" s="1" t="s">
        <v>10</v>
      </c>
    </row>
    <row r="6" spans="1:5" x14ac:dyDescent="0.2">
      <c r="A6" s="2">
        <v>45897</v>
      </c>
      <c r="B6" s="1" t="s">
        <v>15</v>
      </c>
      <c r="C6" s="1" t="s">
        <v>11</v>
      </c>
      <c r="D6" s="1" t="s">
        <v>51</v>
      </c>
      <c r="E6" s="1" t="s">
        <v>22</v>
      </c>
    </row>
    <row r="7" spans="1:5" x14ac:dyDescent="0.2">
      <c r="A7" s="2">
        <v>45904</v>
      </c>
      <c r="B7" s="1" t="s">
        <v>48</v>
      </c>
      <c r="C7" s="1" t="s">
        <v>43</v>
      </c>
      <c r="D7" s="1" t="s">
        <v>11</v>
      </c>
      <c r="E7" s="1" t="s">
        <v>15</v>
      </c>
    </row>
    <row r="8" spans="1:5" x14ac:dyDescent="0.2">
      <c r="A8" s="2">
        <v>45911</v>
      </c>
      <c r="B8" s="1" t="s">
        <v>10</v>
      </c>
      <c r="C8" s="1" t="s">
        <v>42</v>
      </c>
      <c r="D8" s="1" t="s">
        <v>48</v>
      </c>
      <c r="E8" s="1" t="s">
        <v>13</v>
      </c>
    </row>
    <row r="9" spans="1:5" x14ac:dyDescent="0.2">
      <c r="A9" s="2">
        <v>45918</v>
      </c>
      <c r="B9" s="1" t="s">
        <v>24</v>
      </c>
      <c r="C9" s="1" t="s">
        <v>48</v>
      </c>
      <c r="D9" s="1" t="s">
        <v>51</v>
      </c>
      <c r="E9" s="1" t="s">
        <v>22</v>
      </c>
    </row>
    <row r="10" spans="1:5" x14ac:dyDescent="0.2">
      <c r="A10" s="2">
        <v>45925</v>
      </c>
      <c r="B10" s="1" t="s">
        <v>30</v>
      </c>
      <c r="C10" s="1"/>
      <c r="D10" s="1"/>
      <c r="E10" s="1"/>
    </row>
    <row r="12" spans="1:5" x14ac:dyDescent="0.2">
      <c r="A12" s="1" t="s">
        <v>52</v>
      </c>
      <c r="B12" s="1" t="s">
        <v>1</v>
      </c>
      <c r="C12" s="1" t="s">
        <v>2</v>
      </c>
      <c r="D12" s="1" t="s">
        <v>3</v>
      </c>
      <c r="E12" s="1" t="s">
        <v>4</v>
      </c>
    </row>
    <row r="13" spans="1:5" x14ac:dyDescent="0.2">
      <c r="A13" s="2">
        <v>45869</v>
      </c>
      <c r="B13" s="1" t="s">
        <v>28</v>
      </c>
      <c r="C13" s="1" t="s">
        <v>38</v>
      </c>
      <c r="D13" s="1" t="s">
        <v>36</v>
      </c>
      <c r="E13" s="1" t="s">
        <v>53</v>
      </c>
    </row>
    <row r="14" spans="1:5" x14ac:dyDescent="0.2">
      <c r="A14" s="2">
        <v>45876</v>
      </c>
      <c r="B14" s="13" t="s">
        <v>54</v>
      </c>
      <c r="C14" s="13" t="s">
        <v>6</v>
      </c>
      <c r="D14" s="13" t="s">
        <v>27</v>
      </c>
      <c r="E14" s="1" t="s">
        <v>55</v>
      </c>
    </row>
    <row r="15" spans="1:5" x14ac:dyDescent="0.2">
      <c r="A15" s="2">
        <v>45883</v>
      </c>
      <c r="B15" s="13" t="s">
        <v>42</v>
      </c>
      <c r="C15" s="1" t="s">
        <v>10</v>
      </c>
      <c r="D15" s="13" t="s">
        <v>54</v>
      </c>
      <c r="E15" s="13" t="s">
        <v>56</v>
      </c>
    </row>
    <row r="16" spans="1:5" x14ac:dyDescent="0.2">
      <c r="A16" s="2">
        <v>45890</v>
      </c>
      <c r="B16" s="1" t="s">
        <v>53</v>
      </c>
      <c r="C16" s="1" t="s">
        <v>57</v>
      </c>
      <c r="D16" s="1" t="s">
        <v>6</v>
      </c>
      <c r="E16" s="1" t="s">
        <v>28</v>
      </c>
    </row>
    <row r="17" spans="1:5" x14ac:dyDescent="0.2">
      <c r="A17" s="2">
        <v>45911</v>
      </c>
      <c r="B17" s="1" t="s">
        <v>22</v>
      </c>
      <c r="C17" s="1" t="s">
        <v>24</v>
      </c>
      <c r="D17" s="1" t="s">
        <v>54</v>
      </c>
      <c r="E17" s="1" t="s">
        <v>28</v>
      </c>
    </row>
    <row r="18" spans="1:5" x14ac:dyDescent="0.2">
      <c r="A18" s="2">
        <v>45918</v>
      </c>
      <c r="B18" s="1" t="s">
        <v>15</v>
      </c>
      <c r="C18" s="13" t="s">
        <v>42</v>
      </c>
      <c r="D18" s="1" t="s">
        <v>58</v>
      </c>
      <c r="E18" s="1" t="s">
        <v>57</v>
      </c>
    </row>
    <row r="19" spans="1:5" x14ac:dyDescent="0.2">
      <c r="A19" s="2">
        <v>45922</v>
      </c>
      <c r="B19" s="1" t="s">
        <v>24</v>
      </c>
      <c r="C19" s="1" t="s">
        <v>15</v>
      </c>
      <c r="D19" s="1" t="s">
        <v>11</v>
      </c>
      <c r="E19" s="1" t="s">
        <v>13</v>
      </c>
    </row>
    <row r="20" spans="1:5" x14ac:dyDescent="0.2">
      <c r="A20" s="2">
        <v>45925</v>
      </c>
      <c r="B20" s="1" t="s">
        <v>27</v>
      </c>
      <c r="C20" s="1" t="s">
        <v>53</v>
      </c>
      <c r="D20" s="1" t="s">
        <v>51</v>
      </c>
      <c r="E20" s="1" t="s">
        <v>57</v>
      </c>
    </row>
    <row r="21" spans="1:5" x14ac:dyDescent="0.2">
      <c r="A21" s="2">
        <v>45935</v>
      </c>
      <c r="B21" s="1" t="s">
        <v>13</v>
      </c>
      <c r="C21" s="1" t="s">
        <v>10</v>
      </c>
      <c r="D21" s="1" t="s">
        <v>6</v>
      </c>
      <c r="E21" s="1" t="s">
        <v>48</v>
      </c>
    </row>
    <row r="22" spans="1:5" x14ac:dyDescent="0.2">
      <c r="B22" t="s">
        <v>59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E6" sqref="E6"/>
    </sheetView>
  </sheetViews>
  <sheetFormatPr baseColWidth="10" defaultColWidth="8.83203125" defaultRowHeight="16" x14ac:dyDescent="0.2"/>
  <cols>
    <col min="1" max="1" width="10.5" customWidth="1"/>
    <col min="2" max="4" width="14.1640625" customWidth="1"/>
    <col min="5" max="5" width="12.6640625" customWidth="1"/>
  </cols>
  <sheetData>
    <row r="1" spans="1:5" x14ac:dyDescent="0.2">
      <c r="A1" s="1" t="s">
        <v>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45864</v>
      </c>
      <c r="B2" s="13" t="s">
        <v>61</v>
      </c>
      <c r="C2" s="1" t="s">
        <v>8</v>
      </c>
      <c r="D2" s="1" t="s">
        <v>62</v>
      </c>
      <c r="E2" s="1" t="s">
        <v>47</v>
      </c>
    </row>
    <row r="3" spans="1:5" x14ac:dyDescent="0.2">
      <c r="A3" s="2">
        <v>45871</v>
      </c>
      <c r="B3" s="13" t="s">
        <v>61</v>
      </c>
      <c r="C3" s="1" t="s">
        <v>62</v>
      </c>
      <c r="D3" s="1" t="s">
        <v>63</v>
      </c>
      <c r="E3" s="1" t="s">
        <v>47</v>
      </c>
    </row>
    <row r="4" spans="1:5" x14ac:dyDescent="0.2">
      <c r="A4" s="2">
        <v>45878</v>
      </c>
      <c r="B4" s="13" t="s">
        <v>61</v>
      </c>
      <c r="C4" s="1" t="s">
        <v>8</v>
      </c>
      <c r="D4" s="1" t="s">
        <v>62</v>
      </c>
      <c r="E4" s="1" t="s">
        <v>46</v>
      </c>
    </row>
    <row r="5" spans="1:5" x14ac:dyDescent="0.2">
      <c r="A5" s="2">
        <v>45885</v>
      </c>
      <c r="B5" s="1" t="s">
        <v>8</v>
      </c>
      <c r="C5" s="13" t="s">
        <v>61</v>
      </c>
      <c r="D5" s="1" t="s">
        <v>62</v>
      </c>
      <c r="E5" s="1" t="s">
        <v>46</v>
      </c>
    </row>
    <row r="6" spans="1:5" x14ac:dyDescent="0.2">
      <c r="A6" s="2">
        <v>45899</v>
      </c>
      <c r="B6" s="13" t="s">
        <v>61</v>
      </c>
      <c r="C6" s="1" t="s">
        <v>8</v>
      </c>
      <c r="D6" s="1" t="s">
        <v>62</v>
      </c>
      <c r="E6" s="1" t="s">
        <v>35</v>
      </c>
    </row>
    <row r="7" spans="1:5" x14ac:dyDescent="0.2">
      <c r="A7" s="2">
        <v>45906</v>
      </c>
      <c r="B7" s="13" t="s">
        <v>61</v>
      </c>
      <c r="C7" s="1" t="s">
        <v>8</v>
      </c>
      <c r="D7" s="1" t="s">
        <v>62</v>
      </c>
      <c r="E7" s="1" t="s">
        <v>18</v>
      </c>
    </row>
    <row r="8" spans="1:5" x14ac:dyDescent="0.2">
      <c r="A8" s="2">
        <v>45913</v>
      </c>
      <c r="B8" s="13" t="s">
        <v>61</v>
      </c>
      <c r="C8" s="1" t="s">
        <v>8</v>
      </c>
      <c r="D8" s="1" t="s">
        <v>62</v>
      </c>
      <c r="E8" s="1" t="s">
        <v>21</v>
      </c>
    </row>
    <row r="9" spans="1:5" x14ac:dyDescent="0.2">
      <c r="A9" s="2">
        <v>45929</v>
      </c>
      <c r="B9" s="1" t="s">
        <v>62</v>
      </c>
      <c r="C9" s="13" t="s">
        <v>9</v>
      </c>
      <c r="D9" s="13" t="s">
        <v>61</v>
      </c>
      <c r="E9" s="1" t="s">
        <v>8</v>
      </c>
    </row>
    <row r="10" spans="1:5" x14ac:dyDescent="0.2">
      <c r="A10" s="2">
        <v>45941</v>
      </c>
      <c r="B10" s="13" t="s">
        <v>61</v>
      </c>
      <c r="C10" s="1" t="s">
        <v>8</v>
      </c>
      <c r="D10" s="1" t="s">
        <v>62</v>
      </c>
      <c r="E10" s="13" t="s">
        <v>9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0"/>
  <sheetViews>
    <sheetView tabSelected="1" workbookViewId="0">
      <selection activeCell="O49" sqref="O49"/>
    </sheetView>
  </sheetViews>
  <sheetFormatPr baseColWidth="10" defaultColWidth="8.83203125" defaultRowHeight="16" x14ac:dyDescent="0.2"/>
  <cols>
    <col min="1" max="1" width="24" customWidth="1"/>
    <col min="2" max="2" width="12" customWidth="1"/>
    <col min="3" max="4" width="10" customWidth="1"/>
    <col min="5" max="5" width="12" customWidth="1"/>
    <col min="6" max="8" width="10" customWidth="1"/>
    <col min="9" max="13" width="12" customWidth="1"/>
    <col min="14" max="14" width="3" customWidth="1"/>
    <col min="15" max="15" width="14" customWidth="1"/>
    <col min="16" max="16" width="24" customWidth="1"/>
  </cols>
  <sheetData>
    <row r="1" spans="1:16" ht="34" x14ac:dyDescent="0.2">
      <c r="A1" s="3" t="s">
        <v>64</v>
      </c>
      <c r="B1" s="3" t="s">
        <v>65</v>
      </c>
      <c r="C1" s="3" t="s">
        <v>0</v>
      </c>
      <c r="D1" s="3" t="s">
        <v>25</v>
      </c>
      <c r="E1" s="3" t="s">
        <v>39</v>
      </c>
      <c r="F1" s="3" t="s">
        <v>49</v>
      </c>
      <c r="G1" s="3" t="s">
        <v>52</v>
      </c>
      <c r="H1" s="3" t="s">
        <v>60</v>
      </c>
      <c r="I1" s="3" t="s">
        <v>66</v>
      </c>
      <c r="J1" s="3" t="s">
        <v>67</v>
      </c>
      <c r="K1" s="3" t="s">
        <v>68</v>
      </c>
      <c r="L1" s="3" t="s">
        <v>69</v>
      </c>
      <c r="M1" s="3" t="s">
        <v>70</v>
      </c>
      <c r="O1" s="4" t="s">
        <v>71</v>
      </c>
      <c r="P1" s="5" t="s">
        <v>72</v>
      </c>
    </row>
    <row r="2" spans="1:16" ht="17" x14ac:dyDescent="0.2">
      <c r="A2" s="6" t="s">
        <v>23</v>
      </c>
      <c r="B2" s="7"/>
      <c r="C2" s="8">
        <f>COUNTIF('Winter A&amp;B'!$B$2:$E$14,$A2)</f>
        <v>1</v>
      </c>
      <c r="D2" s="8">
        <f>COUNTIF('Winter A&amp;B'!$B$17:$E$30,$A2)</f>
        <v>0</v>
      </c>
      <c r="E2" s="8">
        <f>COUNTIF('Summer Mixed'!$B$2:$E$9,$A2)</f>
        <v>0</v>
      </c>
      <c r="F2" s="8">
        <f>COUNTIF('Late Ladies'!$B$2:$E$10,$A2)</f>
        <v>0</v>
      </c>
      <c r="G2" s="8">
        <f>COUNTIF('Late Ladies'!$B$13:$E$21,$A2)</f>
        <v>0</v>
      </c>
      <c r="H2" s="8">
        <f>COUNTIF('Late Men'!$B$2:$E$10,$A2)</f>
        <v>0</v>
      </c>
      <c r="I2" s="8">
        <f t="shared" ref="I2:I33" si="0">SUM(C2:H2)</f>
        <v>1</v>
      </c>
      <c r="J2" s="9">
        <f>IF($B2="Y",0,$P$2)</f>
        <v>2</v>
      </c>
      <c r="K2" s="9">
        <f t="shared" ref="K2:K33" si="1">I2*J2</f>
        <v>2</v>
      </c>
      <c r="L2" s="10">
        <v>2</v>
      </c>
      <c r="M2" s="9">
        <f t="shared" ref="M2:M33" si="2">K2-L2</f>
        <v>0</v>
      </c>
      <c r="O2" s="11" t="s">
        <v>73</v>
      </c>
      <c r="P2" s="12">
        <v>2</v>
      </c>
    </row>
    <row r="3" spans="1:16" ht="17" x14ac:dyDescent="0.2">
      <c r="A3" s="6" t="s">
        <v>50</v>
      </c>
      <c r="B3" s="7"/>
      <c r="C3" s="8">
        <f>COUNTIF('Winter A&amp;B'!$B$2:$E$14,$A3)</f>
        <v>0</v>
      </c>
      <c r="D3" s="8">
        <f>COUNTIF('Winter A&amp;B'!$B$17:$E$30,$A3)</f>
        <v>0</v>
      </c>
      <c r="E3" s="8">
        <f>COUNTIF('Summer Mixed'!$B$2:$E$9,$A3)</f>
        <v>0</v>
      </c>
      <c r="F3" s="8">
        <f>COUNTIF('Late Ladies'!$B$2:$E$10,$A3)</f>
        <v>1</v>
      </c>
      <c r="G3" s="8">
        <f>COUNTIF('Late Ladies'!$B$13:$E$21,$A3)</f>
        <v>0</v>
      </c>
      <c r="H3" s="8">
        <f>COUNTIF('Late Men'!$B$2:$E$10,$A3)</f>
        <v>0</v>
      </c>
      <c r="I3" s="8">
        <f t="shared" si="0"/>
        <v>1</v>
      </c>
      <c r="J3" s="9">
        <f>IF($B3="Y",0,$P$2)</f>
        <v>2</v>
      </c>
      <c r="K3" s="9">
        <f t="shared" si="1"/>
        <v>2</v>
      </c>
      <c r="L3" s="10">
        <v>0</v>
      </c>
      <c r="M3" s="9">
        <f t="shared" si="2"/>
        <v>2</v>
      </c>
      <c r="O3" s="11" t="s">
        <v>74</v>
      </c>
      <c r="P3" s="6" t="s">
        <v>75</v>
      </c>
    </row>
    <row r="4" spans="1:16" ht="17" x14ac:dyDescent="0.2">
      <c r="A4" s="6" t="s">
        <v>15</v>
      </c>
      <c r="B4" s="7"/>
      <c r="C4" s="8">
        <f>COUNTIF('Winter A&amp;B'!$B$2:$E$14,$A4)</f>
        <v>3</v>
      </c>
      <c r="D4" s="8">
        <f>COUNTIF('Winter A&amp;B'!$B$17:$E$30,$A4)</f>
        <v>3</v>
      </c>
      <c r="E4" s="8">
        <f>COUNTIF('Summer Mixed'!$B$2:$E$9,$A4)</f>
        <v>1</v>
      </c>
      <c r="F4" s="8">
        <f>COUNTIF('Late Ladies'!$B$2:$E$10,$A4)</f>
        <v>5</v>
      </c>
      <c r="G4" s="8">
        <f>COUNTIF('Late Ladies'!$B$13:$E$21,$A4)</f>
        <v>2</v>
      </c>
      <c r="H4" s="8">
        <f>COUNTIF('Late Men'!$B$2:$E$10,$A4)</f>
        <v>0</v>
      </c>
      <c r="I4" s="8">
        <f t="shared" si="0"/>
        <v>14</v>
      </c>
      <c r="J4" s="9">
        <f>IF($B4="Y",0,$P$2)</f>
        <v>2</v>
      </c>
      <c r="K4" s="9">
        <f t="shared" si="1"/>
        <v>28</v>
      </c>
      <c r="L4" s="10">
        <v>0</v>
      </c>
      <c r="M4" s="9">
        <f t="shared" si="2"/>
        <v>28</v>
      </c>
    </row>
    <row r="5" spans="1:16" ht="17" x14ac:dyDescent="0.2">
      <c r="A5" s="6" t="s">
        <v>27</v>
      </c>
      <c r="B5" s="7"/>
      <c r="C5" s="8">
        <f>COUNTIF('Winter A&amp;B'!$B$2:$E$14,$A5)</f>
        <v>0</v>
      </c>
      <c r="D5" s="8">
        <f>COUNTIF('Winter A&amp;B'!$B$17:$E$30,$A5)</f>
        <v>3</v>
      </c>
      <c r="E5" s="8">
        <f>COUNTIF('Summer Mixed'!$B$2:$E$9,$A5)</f>
        <v>2</v>
      </c>
      <c r="F5" s="8">
        <f>COUNTIF('Late Ladies'!$B$2:$E$10,$A5)</f>
        <v>0</v>
      </c>
      <c r="G5" s="8">
        <f>COUNTIF('Late Ladies'!$B$13:$E$21,$A5)</f>
        <v>2</v>
      </c>
      <c r="H5" s="8">
        <f>COUNTIF('Late Men'!$B$2:$E$10,$A5)</f>
        <v>0</v>
      </c>
      <c r="I5" s="8">
        <f t="shared" si="0"/>
        <v>7</v>
      </c>
      <c r="J5" s="9">
        <f>IF($B5="Y",0,$P$2)</f>
        <v>2</v>
      </c>
      <c r="K5" s="9">
        <f t="shared" si="1"/>
        <v>14</v>
      </c>
      <c r="L5" s="10">
        <v>6</v>
      </c>
      <c r="M5" s="9">
        <f t="shared" si="2"/>
        <v>8</v>
      </c>
    </row>
    <row r="6" spans="1:16" ht="17" x14ac:dyDescent="0.2">
      <c r="A6" s="6" t="s">
        <v>10</v>
      </c>
      <c r="B6" s="7"/>
      <c r="C6" s="8">
        <f>COUNTIF('Winter A&amp;B'!$B$2:$E$14,$A6)</f>
        <v>6</v>
      </c>
      <c r="D6" s="8">
        <f>COUNTIF('Winter A&amp;B'!$B$17:$E$30,$A6)</f>
        <v>3</v>
      </c>
      <c r="E6" s="8">
        <f>COUNTIF('Summer Mixed'!$B$2:$E$9,$A6)</f>
        <v>2</v>
      </c>
      <c r="F6" s="8">
        <f>COUNTIF('Late Ladies'!$B$2:$E$10,$A6)</f>
        <v>2</v>
      </c>
      <c r="G6" s="8">
        <f>COUNTIF('Late Ladies'!$B$13:$E$21,$A6)</f>
        <v>2</v>
      </c>
      <c r="H6" s="8">
        <f>COUNTIF('Late Men'!$B$2:$E$10,$A6)</f>
        <v>0</v>
      </c>
      <c r="I6" s="8">
        <f t="shared" si="0"/>
        <v>15</v>
      </c>
      <c r="J6" s="9">
        <f>IF($B6="Y",0,$P$2)</f>
        <v>2</v>
      </c>
      <c r="K6" s="9">
        <f t="shared" si="1"/>
        <v>30</v>
      </c>
      <c r="L6" s="10">
        <v>2</v>
      </c>
      <c r="M6" s="9">
        <f t="shared" si="2"/>
        <v>28</v>
      </c>
    </row>
    <row r="7" spans="1:16" ht="17" x14ac:dyDescent="0.2">
      <c r="A7" s="6" t="s">
        <v>31</v>
      </c>
      <c r="B7" s="7"/>
      <c r="C7" s="8">
        <f>COUNTIF('Winter A&amp;B'!$B$2:$E$14,$A7)</f>
        <v>0</v>
      </c>
      <c r="D7" s="8">
        <f>COUNTIF('Winter A&amp;B'!$B$17:$E$30,$A7)</f>
        <v>2</v>
      </c>
      <c r="E7" s="8">
        <f>COUNTIF('Summer Mixed'!$B$2:$E$9,$A7)</f>
        <v>0</v>
      </c>
      <c r="F7" s="8">
        <f>COUNTIF('Late Ladies'!$B$2:$E$10,$A7)</f>
        <v>0</v>
      </c>
      <c r="G7" s="8">
        <f>COUNTIF('Late Ladies'!$B$13:$E$21,$A7)</f>
        <v>0</v>
      </c>
      <c r="H7" s="8">
        <f>COUNTIF('Late Men'!$B$2:$E$10,$A7)</f>
        <v>0</v>
      </c>
      <c r="I7" s="8">
        <f t="shared" si="0"/>
        <v>2</v>
      </c>
      <c r="J7" s="9">
        <f>IF($B7="Y",0,$P$2)</f>
        <v>2</v>
      </c>
      <c r="K7" s="9">
        <f t="shared" si="1"/>
        <v>4</v>
      </c>
      <c r="L7" s="10">
        <v>0</v>
      </c>
      <c r="M7" s="9">
        <f t="shared" si="2"/>
        <v>4</v>
      </c>
    </row>
    <row r="8" spans="1:16" ht="17" x14ac:dyDescent="0.2">
      <c r="A8" s="6" t="s">
        <v>32</v>
      </c>
      <c r="B8" s="7"/>
      <c r="C8" s="8">
        <f>COUNTIF('Winter A&amp;B'!$B$2:$E$14,$A8)</f>
        <v>0</v>
      </c>
      <c r="D8" s="8">
        <f>COUNTIF('Winter A&amp;B'!$B$17:$E$30,$A8)</f>
        <v>1</v>
      </c>
      <c r="E8" s="8">
        <f>COUNTIF('Summer Mixed'!$B$2:$E$9,$A8)</f>
        <v>1</v>
      </c>
      <c r="F8" s="8">
        <f>COUNTIF('Late Ladies'!$B$2:$E$10,$A8)</f>
        <v>1</v>
      </c>
      <c r="G8" s="8">
        <f>COUNTIF('Late Ladies'!$B$13:$E$21,$A8)</f>
        <v>0</v>
      </c>
      <c r="H8" s="8">
        <f>COUNTIF('Late Men'!$B$2:$E$10,$A8)</f>
        <v>0</v>
      </c>
      <c r="I8" s="8">
        <f t="shared" si="0"/>
        <v>3</v>
      </c>
      <c r="J8" s="9">
        <f>IF($B8="Y",0,$P$2)</f>
        <v>2</v>
      </c>
      <c r="K8" s="9">
        <f t="shared" si="1"/>
        <v>6</v>
      </c>
      <c r="L8" s="10">
        <v>2</v>
      </c>
      <c r="M8" s="9">
        <f t="shared" si="2"/>
        <v>4</v>
      </c>
    </row>
    <row r="9" spans="1:16" ht="17" x14ac:dyDescent="0.2">
      <c r="A9" s="6" t="s">
        <v>62</v>
      </c>
      <c r="B9" s="7"/>
      <c r="C9" s="8">
        <f>COUNTIF('Winter A&amp;B'!$B$2:$E$14,$A9)</f>
        <v>1</v>
      </c>
      <c r="D9" s="8">
        <f>COUNTIF('Winter A&amp;B'!$B$17:$E$30,$A9)</f>
        <v>0</v>
      </c>
      <c r="E9" s="8">
        <f>COUNTIF('Summer Mixed'!$B$2:$E$9,$A9)</f>
        <v>0</v>
      </c>
      <c r="F9" s="8">
        <f>COUNTIF('Late Ladies'!$B$2:$E$10,$A9)</f>
        <v>0</v>
      </c>
      <c r="G9" s="8">
        <f>COUNTIF('Late Ladies'!$B$13:$E$21,$A9)</f>
        <v>0</v>
      </c>
      <c r="H9" s="8">
        <f>COUNTIF('Late Men'!$B$2:$E$10,$A9)</f>
        <v>9</v>
      </c>
      <c r="I9" s="8">
        <f t="shared" si="0"/>
        <v>10</v>
      </c>
      <c r="J9" s="9">
        <f>IF($B9="Y",0,$P$2)</f>
        <v>2</v>
      </c>
      <c r="K9" s="9">
        <f t="shared" si="1"/>
        <v>20</v>
      </c>
      <c r="L9" s="10">
        <v>0</v>
      </c>
      <c r="M9" s="9">
        <f t="shared" si="2"/>
        <v>20</v>
      </c>
    </row>
    <row r="10" spans="1:16" ht="17" x14ac:dyDescent="0.2">
      <c r="A10" s="6" t="s">
        <v>16</v>
      </c>
      <c r="B10" s="7"/>
      <c r="C10" s="8">
        <f>COUNTIF('Winter A&amp;B'!$B$2:$E$14,$A10)</f>
        <v>2</v>
      </c>
      <c r="D10" s="8">
        <f>COUNTIF('Winter A&amp;B'!$B$17:$E$30,$A10)</f>
        <v>0</v>
      </c>
      <c r="E10" s="8">
        <f>COUNTIF('Summer Mixed'!$B$2:$E$9,$A10)</f>
        <v>0</v>
      </c>
      <c r="F10" s="8">
        <f>COUNTIF('Late Ladies'!$B$2:$E$10,$A10)</f>
        <v>0</v>
      </c>
      <c r="G10" s="8">
        <f>COUNTIF('Late Ladies'!$B$13:$E$21,$A10)</f>
        <v>0</v>
      </c>
      <c r="H10" s="8">
        <f>COUNTIF('Late Men'!$B$2:$E$10,$A10)</f>
        <v>0</v>
      </c>
      <c r="I10" s="8">
        <f t="shared" si="0"/>
        <v>2</v>
      </c>
      <c r="J10" s="9">
        <f>IF($B10="Y",0,$P$2)</f>
        <v>2</v>
      </c>
      <c r="K10" s="9">
        <f t="shared" si="1"/>
        <v>4</v>
      </c>
      <c r="L10" s="10">
        <v>2</v>
      </c>
      <c r="M10" s="9">
        <f t="shared" si="2"/>
        <v>2</v>
      </c>
    </row>
    <row r="11" spans="1:16" ht="17" x14ac:dyDescent="0.2">
      <c r="A11" s="6" t="s">
        <v>7</v>
      </c>
      <c r="B11" s="7"/>
      <c r="C11" s="8">
        <f>COUNTIF('Winter A&amp;B'!$B$2:$E$14,$A11)</f>
        <v>3</v>
      </c>
      <c r="D11" s="8">
        <f>COUNTIF('Winter A&amp;B'!$B$17:$E$30,$A11)</f>
        <v>0</v>
      </c>
      <c r="E11" s="8">
        <f>COUNTIF('Summer Mixed'!$B$2:$E$9,$A11)</f>
        <v>2</v>
      </c>
      <c r="F11" s="8">
        <f>COUNTIF('Late Ladies'!$B$2:$E$10,$A11)</f>
        <v>0</v>
      </c>
      <c r="G11" s="8">
        <f>COUNTIF('Late Ladies'!$B$13:$E$21,$A11)</f>
        <v>0</v>
      </c>
      <c r="H11" s="8">
        <f>COUNTIF('Late Men'!$B$2:$E$10,$A11)</f>
        <v>0</v>
      </c>
      <c r="I11" s="8">
        <f t="shared" si="0"/>
        <v>5</v>
      </c>
      <c r="J11" s="9">
        <f>IF($B11="Y",0,$P$2)</f>
        <v>2</v>
      </c>
      <c r="K11" s="9">
        <f t="shared" si="1"/>
        <v>10</v>
      </c>
      <c r="L11" s="10">
        <v>10</v>
      </c>
      <c r="M11" s="9">
        <f t="shared" si="2"/>
        <v>0</v>
      </c>
    </row>
    <row r="12" spans="1:16" ht="17" x14ac:dyDescent="0.2">
      <c r="A12" s="6" t="s">
        <v>12</v>
      </c>
      <c r="B12" s="7" t="s">
        <v>72</v>
      </c>
      <c r="C12" s="8">
        <f>COUNTIF('Winter A&amp;B'!$B$2:$E$14,$A12)</f>
        <v>5</v>
      </c>
      <c r="D12" s="8">
        <f>COUNTIF('Winter A&amp;B'!$B$17:$E$30,$A12)</f>
        <v>3</v>
      </c>
      <c r="E12" s="8">
        <f>COUNTIF('Summer Mixed'!$B$2:$E$9,$A12)</f>
        <v>2</v>
      </c>
      <c r="F12" s="8">
        <f>COUNTIF('Late Ladies'!$B$2:$E$10,$A12)</f>
        <v>0</v>
      </c>
      <c r="G12" s="8">
        <f>COUNTIF('Late Ladies'!$B$13:$E$21,$A12)</f>
        <v>0</v>
      </c>
      <c r="H12" s="8">
        <f>COUNTIF('Late Men'!$B$2:$E$10,$A12)</f>
        <v>0</v>
      </c>
      <c r="I12" s="8">
        <f t="shared" si="0"/>
        <v>10</v>
      </c>
      <c r="J12" s="9">
        <f>IF($B12="Y",0,$P$2)</f>
        <v>2</v>
      </c>
      <c r="K12" s="9">
        <f t="shared" si="1"/>
        <v>20</v>
      </c>
      <c r="L12" s="10">
        <v>8</v>
      </c>
      <c r="M12" s="9">
        <f t="shared" si="2"/>
        <v>12</v>
      </c>
    </row>
    <row r="13" spans="1:16" ht="17" x14ac:dyDescent="0.2">
      <c r="A13" s="6" t="s">
        <v>11</v>
      </c>
      <c r="B13" s="7" t="s">
        <v>72</v>
      </c>
      <c r="C13" s="8">
        <f>COUNTIF('Winter A&amp;B'!$B$2:$E$14,$A13)</f>
        <v>5</v>
      </c>
      <c r="D13" s="8">
        <f>COUNTIF('Winter A&amp;B'!$B$17:$E$30,$A13)</f>
        <v>0</v>
      </c>
      <c r="E13" s="8">
        <f>COUNTIF('Summer Mixed'!$B$2:$E$9,$A13)</f>
        <v>3</v>
      </c>
      <c r="F13" s="8">
        <f>COUNTIF('Late Ladies'!$B$2:$E$10,$A13)</f>
        <v>3</v>
      </c>
      <c r="G13" s="8">
        <f>COUNTIF('Late Ladies'!$B$13:$E$21,$A13)</f>
        <v>1</v>
      </c>
      <c r="H13" s="8">
        <f>COUNTIF('Late Men'!$B$2:$E$10,$A13)</f>
        <v>0</v>
      </c>
      <c r="I13" s="8">
        <f t="shared" si="0"/>
        <v>12</v>
      </c>
      <c r="J13" s="9">
        <f>IF($B13="Y",0,$P$2)</f>
        <v>2</v>
      </c>
      <c r="K13" s="9">
        <f t="shared" si="1"/>
        <v>24</v>
      </c>
      <c r="L13" s="10">
        <v>0</v>
      </c>
      <c r="M13" s="9">
        <f t="shared" si="2"/>
        <v>24</v>
      </c>
    </row>
    <row r="14" spans="1:16" ht="17" x14ac:dyDescent="0.2">
      <c r="A14" s="6" t="s">
        <v>54</v>
      </c>
      <c r="B14" s="7" t="s">
        <v>72</v>
      </c>
      <c r="C14" s="8">
        <f>COUNTIF('Winter A&amp;B'!$B$2:$E$14,$A14)</f>
        <v>0</v>
      </c>
      <c r="D14" s="8">
        <f>COUNTIF('Winter A&amp;B'!$B$17:$E$30,$A14)</f>
        <v>0</v>
      </c>
      <c r="E14" s="8">
        <f>COUNTIF('Summer Mixed'!$B$2:$E$9,$A14)</f>
        <v>0</v>
      </c>
      <c r="F14" s="8">
        <f>COUNTIF('Late Ladies'!$B$2:$E$10,$A14)</f>
        <v>0</v>
      </c>
      <c r="G14" s="8">
        <f>COUNTIF('Late Ladies'!$B$13:$E$21,$A14)</f>
        <v>3</v>
      </c>
      <c r="H14" s="8">
        <f>COUNTIF('Late Men'!$B$2:$E$10,$A14)</f>
        <v>0</v>
      </c>
      <c r="I14" s="8">
        <f t="shared" si="0"/>
        <v>3</v>
      </c>
      <c r="J14" s="9">
        <f>IF($B14="Y",0,$P$2)</f>
        <v>2</v>
      </c>
      <c r="K14" s="9">
        <f t="shared" si="1"/>
        <v>6</v>
      </c>
      <c r="L14" s="10">
        <v>4</v>
      </c>
      <c r="M14" s="9">
        <f t="shared" si="2"/>
        <v>2</v>
      </c>
    </row>
    <row r="15" spans="1:16" ht="17" x14ac:dyDescent="0.2">
      <c r="A15" s="6" t="s">
        <v>33</v>
      </c>
      <c r="B15" s="7" t="s">
        <v>72</v>
      </c>
      <c r="C15" s="8">
        <f>COUNTIF('Winter A&amp;B'!$B$2:$E$14,$A15)</f>
        <v>0</v>
      </c>
      <c r="D15" s="8">
        <f>COUNTIF('Winter A&amp;B'!$B$17:$E$30,$A15)</f>
        <v>1</v>
      </c>
      <c r="E15" s="8">
        <f>COUNTIF('Summer Mixed'!$B$2:$E$9,$A15)</f>
        <v>0</v>
      </c>
      <c r="F15" s="8">
        <f>COUNTIF('Late Ladies'!$B$2:$E$10,$A15)</f>
        <v>0</v>
      </c>
      <c r="G15" s="8">
        <f>COUNTIF('Late Ladies'!$B$13:$E$21,$A15)</f>
        <v>0</v>
      </c>
      <c r="H15" s="8">
        <f>COUNTIF('Late Men'!$B$2:$E$10,$A15)</f>
        <v>0</v>
      </c>
      <c r="I15" s="8">
        <f t="shared" si="0"/>
        <v>1</v>
      </c>
      <c r="J15" s="9">
        <f>IF($B15="Y",0,$P$2)</f>
        <v>2</v>
      </c>
      <c r="K15" s="9">
        <f t="shared" si="1"/>
        <v>2</v>
      </c>
      <c r="L15" s="10">
        <v>0</v>
      </c>
      <c r="M15" s="9">
        <f t="shared" si="2"/>
        <v>2</v>
      </c>
    </row>
    <row r="16" spans="1:16" ht="17" x14ac:dyDescent="0.2">
      <c r="A16" s="6" t="s">
        <v>21</v>
      </c>
      <c r="B16" s="7" t="s">
        <v>72</v>
      </c>
      <c r="C16" s="8">
        <f>COUNTIF('Winter A&amp;B'!$B$2:$E$14,$A16)</f>
        <v>2</v>
      </c>
      <c r="D16" s="8">
        <f>COUNTIF('Winter A&amp;B'!$B$17:$E$30,$A16)</f>
        <v>5</v>
      </c>
      <c r="E16" s="8">
        <f>COUNTIF('Summer Mixed'!$B$2:$E$9,$A16)</f>
        <v>4</v>
      </c>
      <c r="F16" s="8">
        <f>COUNTIF('Late Ladies'!$B$2:$E$10,$A16)</f>
        <v>0</v>
      </c>
      <c r="G16" s="8">
        <f>COUNTIF('Late Ladies'!$B$13:$E$21,$A16)</f>
        <v>0</v>
      </c>
      <c r="H16" s="8">
        <f>COUNTIF('Late Men'!$B$2:$E$10,$A16)</f>
        <v>1</v>
      </c>
      <c r="I16" s="8">
        <f t="shared" si="0"/>
        <v>12</v>
      </c>
      <c r="J16" s="9">
        <f>IF($B16="Y",0,$P$2)</f>
        <v>2</v>
      </c>
      <c r="K16" s="9">
        <f t="shared" si="1"/>
        <v>24</v>
      </c>
      <c r="L16" s="10">
        <v>4</v>
      </c>
      <c r="M16" s="9">
        <f t="shared" si="2"/>
        <v>20</v>
      </c>
    </row>
    <row r="17" spans="1:13" ht="17" x14ac:dyDescent="0.2">
      <c r="A17" s="6" t="s">
        <v>36</v>
      </c>
      <c r="B17" s="7" t="s">
        <v>72</v>
      </c>
      <c r="C17" s="8">
        <f>COUNTIF('Winter A&amp;B'!$B$2:$E$14,$A17)</f>
        <v>0</v>
      </c>
      <c r="D17" s="8">
        <f>COUNTIF('Winter A&amp;B'!$B$17:$E$30,$A17)</f>
        <v>1</v>
      </c>
      <c r="E17" s="8">
        <f>COUNTIF('Summer Mixed'!$B$2:$E$9,$A17)</f>
        <v>0</v>
      </c>
      <c r="F17" s="8">
        <f>COUNTIF('Late Ladies'!$B$2:$E$10,$A17)</f>
        <v>0</v>
      </c>
      <c r="G17" s="8">
        <f>COUNTIF('Late Ladies'!$B$13:$E$21,$A17)</f>
        <v>1</v>
      </c>
      <c r="H17" s="8">
        <f>COUNTIF('Late Men'!$B$2:$E$10,$A17)</f>
        <v>0</v>
      </c>
      <c r="I17" s="8">
        <f t="shared" si="0"/>
        <v>2</v>
      </c>
      <c r="J17" s="9">
        <f>IF($B17="Y",0,$P$2)</f>
        <v>2</v>
      </c>
      <c r="K17" s="9">
        <f t="shared" si="1"/>
        <v>4</v>
      </c>
      <c r="L17" s="10">
        <v>0</v>
      </c>
      <c r="M17" s="9">
        <f t="shared" si="2"/>
        <v>4</v>
      </c>
    </row>
    <row r="18" spans="1:13" ht="17" x14ac:dyDescent="0.2">
      <c r="A18" s="6" t="s">
        <v>34</v>
      </c>
      <c r="B18" s="7" t="s">
        <v>72</v>
      </c>
      <c r="C18" s="8">
        <f>COUNTIF('Winter A&amp;B'!$B$2:$E$14,$A18)</f>
        <v>0</v>
      </c>
      <c r="D18" s="8">
        <f>COUNTIF('Winter A&amp;B'!$B$17:$E$30,$A18)</f>
        <v>3</v>
      </c>
      <c r="E18" s="8">
        <f>COUNTIF('Summer Mixed'!$B$2:$E$9,$A18)</f>
        <v>0</v>
      </c>
      <c r="F18" s="8">
        <f>COUNTIF('Late Ladies'!$B$2:$E$10,$A18)</f>
        <v>0</v>
      </c>
      <c r="G18" s="8">
        <f>COUNTIF('Late Ladies'!$B$13:$E$21,$A18)</f>
        <v>0</v>
      </c>
      <c r="H18" s="8">
        <f>COUNTIF('Late Men'!$B$2:$E$10,$A18)</f>
        <v>0</v>
      </c>
      <c r="I18" s="8">
        <f t="shared" si="0"/>
        <v>3</v>
      </c>
      <c r="J18" s="9">
        <f>IF($B18="Y",0,$P$2)</f>
        <v>2</v>
      </c>
      <c r="K18" s="9">
        <f t="shared" si="1"/>
        <v>6</v>
      </c>
      <c r="L18" s="10">
        <v>0</v>
      </c>
      <c r="M18" s="9">
        <f t="shared" si="2"/>
        <v>6</v>
      </c>
    </row>
    <row r="19" spans="1:13" ht="17" x14ac:dyDescent="0.2">
      <c r="A19" s="6" t="s">
        <v>47</v>
      </c>
      <c r="B19" s="7" t="s">
        <v>72</v>
      </c>
      <c r="C19" s="8">
        <f>COUNTIF('Winter A&amp;B'!$B$2:$E$14,$A19)</f>
        <v>0</v>
      </c>
      <c r="D19" s="8">
        <f>COUNTIF('Winter A&amp;B'!$B$17:$E$30,$A19)</f>
        <v>0</v>
      </c>
      <c r="E19" s="8">
        <f>COUNTIF('Summer Mixed'!$B$2:$E$9,$A19)</f>
        <v>1</v>
      </c>
      <c r="F19" s="8">
        <f>COUNTIF('Late Ladies'!$B$2:$E$10,$A19)</f>
        <v>0</v>
      </c>
      <c r="G19" s="8">
        <f>COUNTIF('Late Ladies'!$B$13:$E$21,$A19)</f>
        <v>0</v>
      </c>
      <c r="H19" s="8">
        <f>COUNTIF('Late Men'!$B$2:$E$10,$A19)</f>
        <v>2</v>
      </c>
      <c r="I19" s="8">
        <f t="shared" si="0"/>
        <v>3</v>
      </c>
      <c r="J19" s="9">
        <f>IF($B19="Y",0,$P$2)</f>
        <v>2</v>
      </c>
      <c r="K19" s="9">
        <f t="shared" si="1"/>
        <v>6</v>
      </c>
      <c r="L19" s="10">
        <v>0</v>
      </c>
      <c r="M19" s="9">
        <f t="shared" si="2"/>
        <v>6</v>
      </c>
    </row>
    <row r="20" spans="1:13" ht="17" x14ac:dyDescent="0.2">
      <c r="A20" s="6" t="s">
        <v>22</v>
      </c>
      <c r="B20" s="7" t="s">
        <v>72</v>
      </c>
      <c r="C20" s="8">
        <f>COUNTIF('Winter A&amp;B'!$B$2:$E$14,$A20)</f>
        <v>1</v>
      </c>
      <c r="D20" s="8">
        <f>COUNTIF('Winter A&amp;B'!$B$17:$E$30,$A20)</f>
        <v>1</v>
      </c>
      <c r="E20" s="8">
        <f>COUNTIF('Summer Mixed'!$B$2:$E$9,$A20)</f>
        <v>0</v>
      </c>
      <c r="F20" s="8">
        <f>COUNTIF('Late Ladies'!$B$2:$E$10,$A20)</f>
        <v>3</v>
      </c>
      <c r="G20" s="8">
        <f>COUNTIF('Late Ladies'!$B$13:$E$21,$A20)</f>
        <v>1</v>
      </c>
      <c r="H20" s="8">
        <f>COUNTIF('Late Men'!$B$2:$E$10,$A20)</f>
        <v>0</v>
      </c>
      <c r="I20" s="8">
        <f t="shared" si="0"/>
        <v>6</v>
      </c>
      <c r="J20" s="9">
        <f>IF($B20="Y",0,$P$2)</f>
        <v>2</v>
      </c>
      <c r="K20" s="9">
        <f t="shared" si="1"/>
        <v>12</v>
      </c>
      <c r="L20" s="10">
        <v>0</v>
      </c>
      <c r="M20" s="9">
        <f t="shared" si="2"/>
        <v>12</v>
      </c>
    </row>
    <row r="21" spans="1:13" ht="17" x14ac:dyDescent="0.2">
      <c r="A21" s="6" t="s">
        <v>56</v>
      </c>
      <c r="B21" s="7" t="s">
        <v>72</v>
      </c>
      <c r="C21" s="8">
        <f>COUNTIF('Winter A&amp;B'!$B$2:$E$14,$A21)</f>
        <v>0</v>
      </c>
      <c r="D21" s="8">
        <f>COUNTIF('Winter A&amp;B'!$B$17:$E$30,$A21)</f>
        <v>0</v>
      </c>
      <c r="E21" s="8">
        <f>COUNTIF('Summer Mixed'!$B$2:$E$9,$A21)</f>
        <v>0</v>
      </c>
      <c r="F21" s="8">
        <f>COUNTIF('Late Ladies'!$B$2:$E$10,$A21)</f>
        <v>0</v>
      </c>
      <c r="G21" s="8">
        <f>COUNTIF('Late Ladies'!$B$13:$E$21,$A21)</f>
        <v>1</v>
      </c>
      <c r="H21" s="8">
        <f>COUNTIF('Late Men'!$B$2:$E$10,$A21)</f>
        <v>0</v>
      </c>
      <c r="I21" s="8">
        <f t="shared" si="0"/>
        <v>1</v>
      </c>
      <c r="J21" s="9">
        <f>IF($B21="Y",0,$P$2)</f>
        <v>2</v>
      </c>
      <c r="K21" s="9">
        <f t="shared" si="1"/>
        <v>2</v>
      </c>
      <c r="L21" s="10">
        <v>2</v>
      </c>
      <c r="M21" s="9">
        <f t="shared" si="2"/>
        <v>0</v>
      </c>
    </row>
    <row r="22" spans="1:13" ht="17" x14ac:dyDescent="0.2">
      <c r="A22" s="6" t="s">
        <v>29</v>
      </c>
      <c r="B22" s="7" t="s">
        <v>72</v>
      </c>
      <c r="C22" s="8">
        <f>COUNTIF('Winter A&amp;B'!$B$2:$E$14,$A22)</f>
        <v>0</v>
      </c>
      <c r="D22" s="8">
        <f>COUNTIF('Winter A&amp;B'!$B$17:$E$30,$A22)</f>
        <v>2</v>
      </c>
      <c r="E22" s="8">
        <f>COUNTIF('Summer Mixed'!$B$2:$E$9,$A22)</f>
        <v>0</v>
      </c>
      <c r="F22" s="8">
        <f>COUNTIF('Late Ladies'!$B$2:$E$10,$A22)</f>
        <v>0</v>
      </c>
      <c r="G22" s="8">
        <f>COUNTIF('Late Ladies'!$B$13:$E$21,$A22)</f>
        <v>0</v>
      </c>
      <c r="H22" s="8">
        <f>COUNTIF('Late Men'!$B$2:$E$10,$A22)</f>
        <v>0</v>
      </c>
      <c r="I22" s="8">
        <f t="shared" si="0"/>
        <v>2</v>
      </c>
      <c r="J22" s="9">
        <f>IF($B22="Y",0,$P$2)</f>
        <v>2</v>
      </c>
      <c r="K22" s="9">
        <f t="shared" si="1"/>
        <v>4</v>
      </c>
      <c r="L22" s="10">
        <v>0</v>
      </c>
      <c r="M22" s="9">
        <f t="shared" si="2"/>
        <v>4</v>
      </c>
    </row>
    <row r="23" spans="1:13" ht="17" x14ac:dyDescent="0.2">
      <c r="A23" s="6" t="s">
        <v>76</v>
      </c>
      <c r="B23" s="7"/>
      <c r="C23" s="8">
        <f>COUNTIF('Winter A&amp;B'!$B$2:$E$14,$A23)</f>
        <v>0</v>
      </c>
      <c r="D23" s="8">
        <f>COUNTIF('Winter A&amp;B'!$B$17:$E$30,$A23)</f>
        <v>0</v>
      </c>
      <c r="E23" s="8">
        <v>5</v>
      </c>
      <c r="F23" s="8">
        <f>COUNTIF('Late Ladies'!$B$2:$E$10,$A23)</f>
        <v>0</v>
      </c>
      <c r="G23" s="8">
        <f>COUNTIF('Late Ladies'!$B$13:$E$21,$A23)</f>
        <v>0</v>
      </c>
      <c r="H23" s="8">
        <f>COUNTIF('Late Men'!$B$2:$E$10,$A23)</f>
        <v>0</v>
      </c>
      <c r="I23" s="8">
        <f t="shared" si="0"/>
        <v>5</v>
      </c>
      <c r="J23" s="9">
        <f>IF($B23="Y",0,$P$2)</f>
        <v>2</v>
      </c>
      <c r="K23" s="9">
        <f t="shared" si="1"/>
        <v>10</v>
      </c>
      <c r="L23" s="10">
        <v>2</v>
      </c>
      <c r="M23" s="9">
        <f t="shared" si="2"/>
        <v>8</v>
      </c>
    </row>
    <row r="24" spans="1:13" ht="17" x14ac:dyDescent="0.2">
      <c r="A24" s="6" t="s">
        <v>14</v>
      </c>
      <c r="B24" s="7" t="s">
        <v>72</v>
      </c>
      <c r="C24" s="8">
        <f>COUNTIF('Winter A&amp;B'!$B$2:$E$14,$A24)</f>
        <v>1</v>
      </c>
      <c r="D24" s="8">
        <f>COUNTIF('Winter A&amp;B'!$B$17:$E$30,$A24)</f>
        <v>2</v>
      </c>
      <c r="E24" s="8">
        <f>COUNTIF('Summer Mixed'!$B$2:$E$9,$A24)</f>
        <v>0</v>
      </c>
      <c r="F24" s="8">
        <f>COUNTIF('Late Ladies'!$B$2:$E$10,$A24)</f>
        <v>0</v>
      </c>
      <c r="G24" s="8">
        <f>COUNTIF('Late Ladies'!$B$13:$E$21,$A24)</f>
        <v>0</v>
      </c>
      <c r="H24" s="8">
        <f>COUNTIF('Late Men'!$B$2:$E$10,$A24)</f>
        <v>0</v>
      </c>
      <c r="I24" s="8">
        <f t="shared" si="0"/>
        <v>3</v>
      </c>
      <c r="J24" s="9">
        <f>IF($B24="Y",0,$P$2)</f>
        <v>2</v>
      </c>
      <c r="K24" s="9">
        <f t="shared" si="1"/>
        <v>6</v>
      </c>
      <c r="L24" s="10">
        <v>0</v>
      </c>
      <c r="M24" s="9">
        <f t="shared" si="2"/>
        <v>6</v>
      </c>
    </row>
    <row r="25" spans="1:13" ht="17" x14ac:dyDescent="0.2">
      <c r="A25" s="6" t="s">
        <v>46</v>
      </c>
      <c r="B25" s="7" t="s">
        <v>72</v>
      </c>
      <c r="C25" s="8">
        <f>COUNTIF('Winter A&amp;B'!$B$2:$E$14,$A25)</f>
        <v>0</v>
      </c>
      <c r="D25" s="8">
        <f>COUNTIF('Winter A&amp;B'!$B$17:$E$30,$A25)</f>
        <v>0</v>
      </c>
      <c r="E25" s="8">
        <f>COUNTIF('Summer Mixed'!$B$2:$E$9,$A25)</f>
        <v>1</v>
      </c>
      <c r="F25" s="8">
        <f>COUNTIF('Late Ladies'!$B$2:$E$10,$A25)</f>
        <v>0</v>
      </c>
      <c r="G25" s="8">
        <f>COUNTIF('Late Ladies'!$B$13:$E$21,$A25)</f>
        <v>0</v>
      </c>
      <c r="H25" s="8">
        <f>COUNTIF('Late Men'!$B$2:$E$10,$A25)</f>
        <v>2</v>
      </c>
      <c r="I25" s="8">
        <f t="shared" si="0"/>
        <v>3</v>
      </c>
      <c r="J25" s="9">
        <f>IF($B25="Y",0,$P$2)</f>
        <v>2</v>
      </c>
      <c r="K25" s="9">
        <f t="shared" si="1"/>
        <v>6</v>
      </c>
      <c r="L25" s="10">
        <v>0</v>
      </c>
      <c r="M25" s="9">
        <f t="shared" si="2"/>
        <v>6</v>
      </c>
    </row>
    <row r="26" spans="1:13" ht="17" x14ac:dyDescent="0.2">
      <c r="A26" s="6" t="s">
        <v>5</v>
      </c>
      <c r="B26" s="7" t="s">
        <v>72</v>
      </c>
      <c r="C26" s="8">
        <f>COUNTIF('Winter A&amp;B'!$B$2:$E$14,$A26)</f>
        <v>2</v>
      </c>
      <c r="D26" s="8">
        <f>COUNTIF('Winter A&amp;B'!$B$17:$E$30,$A26)</f>
        <v>2</v>
      </c>
      <c r="E26" s="8">
        <f>COUNTIF('Summer Mixed'!$B$2:$E$9,$A26)</f>
        <v>0</v>
      </c>
      <c r="F26" s="8">
        <f>COUNTIF('Late Ladies'!$B$2:$E$10,$A26)</f>
        <v>0</v>
      </c>
      <c r="G26" s="8">
        <f>COUNTIF('Late Ladies'!$B$13:$E$21,$A26)</f>
        <v>0</v>
      </c>
      <c r="H26" s="8">
        <f>COUNTIF('Late Men'!$B$2:$E$10,$A26)</f>
        <v>0</v>
      </c>
      <c r="I26" s="8">
        <f t="shared" si="0"/>
        <v>4</v>
      </c>
      <c r="J26" s="9">
        <f>IF($B26="Y",0,$P$2)</f>
        <v>2</v>
      </c>
      <c r="K26" s="9">
        <f t="shared" si="1"/>
        <v>8</v>
      </c>
      <c r="L26" s="10">
        <v>0</v>
      </c>
      <c r="M26" s="9">
        <f t="shared" si="2"/>
        <v>8</v>
      </c>
    </row>
    <row r="27" spans="1:13" ht="17" x14ac:dyDescent="0.2">
      <c r="A27" s="6" t="s">
        <v>17</v>
      </c>
      <c r="B27" s="7" t="s">
        <v>72</v>
      </c>
      <c r="C27" s="8">
        <f>COUNTIF('Winter A&amp;B'!$B$2:$E$14,$A27)</f>
        <v>2</v>
      </c>
      <c r="D27" s="8">
        <f>COUNTIF('Winter A&amp;B'!$B$17:$E$30,$A27)</f>
        <v>0</v>
      </c>
      <c r="E27" s="8">
        <f>COUNTIF('Summer Mixed'!$B$2:$E$9,$A27)</f>
        <v>0</v>
      </c>
      <c r="F27" s="8">
        <f>COUNTIF('Late Ladies'!$B$2:$E$10,$A27)</f>
        <v>0</v>
      </c>
      <c r="G27" s="8">
        <f>COUNTIF('Late Ladies'!$B$13:$E$21,$A27)</f>
        <v>0</v>
      </c>
      <c r="H27" s="8">
        <f>COUNTIF('Late Men'!$B$2:$E$10,$A27)</f>
        <v>0</v>
      </c>
      <c r="I27" s="8">
        <f t="shared" si="0"/>
        <v>2</v>
      </c>
      <c r="J27" s="9">
        <f>IF($B27="Y",0,$P$2)</f>
        <v>2</v>
      </c>
      <c r="K27" s="9">
        <f t="shared" si="1"/>
        <v>4</v>
      </c>
      <c r="L27" s="10">
        <v>0</v>
      </c>
      <c r="M27" s="9">
        <f t="shared" si="2"/>
        <v>4</v>
      </c>
    </row>
    <row r="28" spans="1:13" ht="17" x14ac:dyDescent="0.2">
      <c r="A28" s="6" t="s">
        <v>18</v>
      </c>
      <c r="B28" s="7" t="s">
        <v>72</v>
      </c>
      <c r="C28" s="8">
        <f>COUNTIF('Winter A&amp;B'!$B$2:$E$14,$A28)</f>
        <v>1</v>
      </c>
      <c r="D28" s="8">
        <f>COUNTIF('Winter A&amp;B'!$B$17:$E$30,$A28)</f>
        <v>2</v>
      </c>
      <c r="E28" s="8">
        <f>COUNTIF('Summer Mixed'!$B$2:$E$9,$A28)</f>
        <v>0</v>
      </c>
      <c r="F28" s="8">
        <f>COUNTIF('Late Ladies'!$B$2:$E$10,$A28)</f>
        <v>0</v>
      </c>
      <c r="G28" s="8">
        <f>COUNTIF('Late Ladies'!$B$13:$E$21,$A28)</f>
        <v>0</v>
      </c>
      <c r="H28" s="8">
        <f>COUNTIF('Late Men'!$B$2:$E$10,$A28)</f>
        <v>1</v>
      </c>
      <c r="I28" s="8">
        <f t="shared" si="0"/>
        <v>4</v>
      </c>
      <c r="J28" s="9">
        <f>IF($B28="Y",0,$P$2)</f>
        <v>2</v>
      </c>
      <c r="K28" s="9">
        <f t="shared" si="1"/>
        <v>8</v>
      </c>
      <c r="L28" s="10">
        <v>0</v>
      </c>
      <c r="M28" s="9">
        <f t="shared" si="2"/>
        <v>8</v>
      </c>
    </row>
    <row r="29" spans="1:13" ht="17" x14ac:dyDescent="0.2">
      <c r="A29" s="6" t="s">
        <v>42</v>
      </c>
      <c r="B29" s="7" t="s">
        <v>72</v>
      </c>
      <c r="C29" s="8">
        <f>COUNTIF('Winter A&amp;B'!$B$2:$E$14,$A29)</f>
        <v>0</v>
      </c>
      <c r="D29" s="8">
        <f>COUNTIF('Winter A&amp;B'!$B$17:$E$30,$A29)</f>
        <v>0</v>
      </c>
      <c r="E29" s="8">
        <f>COUNTIF('Summer Mixed'!$B$2:$E$9,$A29)</f>
        <v>1</v>
      </c>
      <c r="F29" s="8">
        <f>COUNTIF('Late Ladies'!$B$2:$E$10,$A29)</f>
        <v>1</v>
      </c>
      <c r="G29" s="8">
        <f>COUNTIF('Late Ladies'!$B$13:$E$21,$A29)</f>
        <v>2</v>
      </c>
      <c r="H29" s="8">
        <f>COUNTIF('Late Men'!$B$2:$E$10,$A29)</f>
        <v>0</v>
      </c>
      <c r="I29" s="8">
        <f t="shared" si="0"/>
        <v>4</v>
      </c>
      <c r="J29" s="9">
        <f>IF($B29="Y",0,$P$2)</f>
        <v>2</v>
      </c>
      <c r="K29" s="9">
        <f t="shared" si="1"/>
        <v>8</v>
      </c>
      <c r="L29" s="10">
        <v>6</v>
      </c>
      <c r="M29" s="9">
        <f t="shared" si="2"/>
        <v>2</v>
      </c>
    </row>
    <row r="30" spans="1:13" ht="17" x14ac:dyDescent="0.2">
      <c r="A30" s="6" t="s">
        <v>37</v>
      </c>
      <c r="B30" s="7" t="s">
        <v>72</v>
      </c>
      <c r="C30" s="8">
        <f>COUNTIF('Winter A&amp;B'!$B$2:$E$14,$A30)</f>
        <v>0</v>
      </c>
      <c r="D30" s="8">
        <f>COUNTIF('Winter A&amp;B'!$B$17:$E$30,$A30)</f>
        <v>1</v>
      </c>
      <c r="E30" s="8">
        <f>COUNTIF('Summer Mixed'!$B$2:$E$9,$A30)</f>
        <v>0</v>
      </c>
      <c r="F30" s="8">
        <f>COUNTIF('Late Ladies'!$B$2:$E$10,$A30)</f>
        <v>0</v>
      </c>
      <c r="G30" s="8">
        <f>COUNTIF('Late Ladies'!$B$13:$E$21,$A30)</f>
        <v>0</v>
      </c>
      <c r="H30" s="8">
        <f>COUNTIF('Late Men'!$B$2:$E$10,$A30)</f>
        <v>0</v>
      </c>
      <c r="I30" s="8">
        <f t="shared" si="0"/>
        <v>1</v>
      </c>
      <c r="J30" s="9">
        <f>IF($B30="Y",0,$P$2)</f>
        <v>2</v>
      </c>
      <c r="K30" s="9">
        <f t="shared" si="1"/>
        <v>2</v>
      </c>
      <c r="L30" s="10">
        <v>0</v>
      </c>
      <c r="M30" s="9">
        <f t="shared" si="2"/>
        <v>2</v>
      </c>
    </row>
    <row r="31" spans="1:13" ht="17" x14ac:dyDescent="0.2">
      <c r="A31" s="6" t="s">
        <v>6</v>
      </c>
      <c r="B31" s="7" t="s">
        <v>72</v>
      </c>
      <c r="C31" s="8">
        <f>COUNTIF('Winter A&amp;B'!$B$2:$E$14,$A31)</f>
        <v>1</v>
      </c>
      <c r="D31" s="8">
        <f>COUNTIF('Winter A&amp;B'!$B$17:$E$30,$A31)</f>
        <v>4</v>
      </c>
      <c r="E31" s="8">
        <f>COUNTIF('Summer Mixed'!$B$2:$E$9,$A31)</f>
        <v>0</v>
      </c>
      <c r="F31" s="8">
        <f>COUNTIF('Late Ladies'!$B$2:$E$10,$A31)</f>
        <v>0</v>
      </c>
      <c r="G31" s="8">
        <f>COUNTIF('Late Ladies'!$B$13:$E$21,$A31)</f>
        <v>3</v>
      </c>
      <c r="H31" s="8">
        <f>COUNTIF('Late Men'!$B$2:$E$10,$A31)</f>
        <v>0</v>
      </c>
      <c r="I31" s="8">
        <f t="shared" si="0"/>
        <v>8</v>
      </c>
      <c r="J31" s="9">
        <f>IF($B31="Y",0,$P$2)</f>
        <v>2</v>
      </c>
      <c r="K31" s="9">
        <f t="shared" si="1"/>
        <v>16</v>
      </c>
      <c r="L31" s="10">
        <v>6</v>
      </c>
      <c r="M31" s="9">
        <f t="shared" si="2"/>
        <v>10</v>
      </c>
    </row>
    <row r="32" spans="1:13" ht="17" x14ac:dyDescent="0.2">
      <c r="A32" s="6" t="s">
        <v>61</v>
      </c>
      <c r="B32" s="7" t="s">
        <v>72</v>
      </c>
      <c r="C32" s="8">
        <f>COUNTIF('Winter A&amp;B'!$B$2:$E$14,$A32)</f>
        <v>0</v>
      </c>
      <c r="D32" s="8">
        <f>COUNTIF('Winter A&amp;B'!$B$17:$E$30,$A32)</f>
        <v>0</v>
      </c>
      <c r="E32" s="8">
        <f>COUNTIF('Summer Mixed'!$B$2:$E$9,$A32)</f>
        <v>0</v>
      </c>
      <c r="F32" s="8">
        <f>COUNTIF('Late Ladies'!$B$2:$E$10,$A32)</f>
        <v>0</v>
      </c>
      <c r="G32" s="8">
        <f>COUNTIF('Late Ladies'!$B$13:$E$21,$A32)</f>
        <v>0</v>
      </c>
      <c r="H32" s="8">
        <f>COUNTIF('Late Men'!$B$2:$E$10,$A32)</f>
        <v>9</v>
      </c>
      <c r="I32" s="8">
        <f t="shared" si="0"/>
        <v>9</v>
      </c>
      <c r="J32" s="9">
        <f>IF($B32="Y",0,$P$2)</f>
        <v>2</v>
      </c>
      <c r="K32" s="9">
        <f t="shared" si="1"/>
        <v>18</v>
      </c>
      <c r="L32" s="10">
        <v>0</v>
      </c>
      <c r="M32" s="9">
        <f t="shared" si="2"/>
        <v>18</v>
      </c>
    </row>
    <row r="33" spans="1:13" ht="17" x14ac:dyDescent="0.2">
      <c r="A33" s="6" t="s">
        <v>9</v>
      </c>
      <c r="B33" s="7" t="s">
        <v>72</v>
      </c>
      <c r="C33" s="8">
        <f>COUNTIF('Winter A&amp;B'!$B$2:$E$14,$A33)</f>
        <v>1</v>
      </c>
      <c r="D33" s="8">
        <f>COUNTIF('Winter A&amp;B'!$B$17:$E$30,$A33)</f>
        <v>0</v>
      </c>
      <c r="E33" s="8">
        <f>COUNTIF('Summer Mixed'!$B$2:$E$9,$A33)</f>
        <v>6</v>
      </c>
      <c r="F33" s="8">
        <f>COUNTIF('Late Ladies'!$B$2:$E$10,$A33)</f>
        <v>0</v>
      </c>
      <c r="G33" s="8">
        <f>COUNTIF('Late Ladies'!$B$13:$E$21,$A33)</f>
        <v>0</v>
      </c>
      <c r="H33" s="8">
        <f>COUNTIF('Late Men'!$B$2:$E$10,$A33)</f>
        <v>2</v>
      </c>
      <c r="I33" s="8">
        <f t="shared" si="0"/>
        <v>9</v>
      </c>
      <c r="J33" s="9">
        <f>IF($B33="Y",0,$P$2)</f>
        <v>2</v>
      </c>
      <c r="K33" s="9">
        <f t="shared" si="1"/>
        <v>18</v>
      </c>
      <c r="L33" s="10">
        <v>18</v>
      </c>
      <c r="M33" s="9">
        <f t="shared" si="2"/>
        <v>0</v>
      </c>
    </row>
    <row r="34" spans="1:13" ht="17" x14ac:dyDescent="0.2">
      <c r="A34" s="6" t="s">
        <v>20</v>
      </c>
      <c r="B34" s="7" t="s">
        <v>72</v>
      </c>
      <c r="C34" s="8">
        <f>COUNTIF('Winter A&amp;B'!$B$2:$E$14,$A34)</f>
        <v>1</v>
      </c>
      <c r="D34" s="8">
        <f>COUNTIF('Winter A&amp;B'!$B$17:$E$30,$A34)</f>
        <v>0</v>
      </c>
      <c r="E34" s="8">
        <f>COUNTIF('Summer Mixed'!$B$2:$E$9,$A34)</f>
        <v>0</v>
      </c>
      <c r="F34" s="8">
        <f>COUNTIF('Late Ladies'!$B$2:$E$10,$A34)</f>
        <v>0</v>
      </c>
      <c r="G34" s="8">
        <f>COUNTIF('Late Ladies'!$B$13:$E$21,$A34)</f>
        <v>0</v>
      </c>
      <c r="H34" s="8">
        <f>COUNTIF('Late Men'!$B$2:$E$10,$A34)</f>
        <v>0</v>
      </c>
      <c r="I34" s="8">
        <f t="shared" ref="I34:I49" si="3">SUM(C34:H34)</f>
        <v>1</v>
      </c>
      <c r="J34" s="9">
        <f>IF($B34="Y",0,$P$2)</f>
        <v>2</v>
      </c>
      <c r="K34" s="9">
        <f t="shared" ref="K34:K49" si="4">I34*J34</f>
        <v>2</v>
      </c>
      <c r="L34" s="10">
        <v>2</v>
      </c>
      <c r="M34" s="9">
        <f t="shared" ref="M34:M49" si="5">K34-L34</f>
        <v>0</v>
      </c>
    </row>
    <row r="35" spans="1:13" ht="17" x14ac:dyDescent="0.2">
      <c r="A35" s="6" t="s">
        <v>51</v>
      </c>
      <c r="B35" s="7" t="s">
        <v>72</v>
      </c>
      <c r="C35" s="8">
        <f>COUNTIF('Winter A&amp;B'!$B$2:$E$14,$A35)</f>
        <v>0</v>
      </c>
      <c r="D35" s="8">
        <f>COUNTIF('Winter A&amp;B'!$B$17:$E$30,$A35)</f>
        <v>0</v>
      </c>
      <c r="E35" s="8">
        <f>COUNTIF('Summer Mixed'!$B$2:$E$9,$A35)</f>
        <v>0</v>
      </c>
      <c r="F35" s="8">
        <f>COUNTIF('Late Ladies'!$B$2:$E$10,$A35)</f>
        <v>2</v>
      </c>
      <c r="G35" s="8">
        <f>COUNTIF('Late Ladies'!$B$13:$E$21,$A35)</f>
        <v>1</v>
      </c>
      <c r="H35" s="8">
        <f>COUNTIF('Late Men'!$B$2:$E$10,$A35)</f>
        <v>0</v>
      </c>
      <c r="I35" s="8">
        <f t="shared" si="3"/>
        <v>3</v>
      </c>
      <c r="J35" s="9">
        <f>IF($B35="Y",0,$P$2)</f>
        <v>2</v>
      </c>
      <c r="K35" s="9">
        <f t="shared" si="4"/>
        <v>6</v>
      </c>
      <c r="L35" s="10">
        <v>0</v>
      </c>
      <c r="M35" s="9">
        <f t="shared" si="5"/>
        <v>6</v>
      </c>
    </row>
    <row r="36" spans="1:13" ht="17" x14ac:dyDescent="0.2">
      <c r="A36" s="6" t="s">
        <v>48</v>
      </c>
      <c r="B36" s="7" t="s">
        <v>72</v>
      </c>
      <c r="C36" s="8">
        <f>COUNTIF('Winter A&amp;B'!$B$2:$E$14,$A36)</f>
        <v>0</v>
      </c>
      <c r="D36" s="8">
        <f>COUNTIF('Winter A&amp;B'!$B$17:$E$30,$A36)</f>
        <v>0</v>
      </c>
      <c r="E36" s="8">
        <f>COUNTIF('Summer Mixed'!$B$2:$E$9,$A36)</f>
        <v>1</v>
      </c>
      <c r="F36" s="8">
        <f>COUNTIF('Late Ladies'!$B$2:$E$10,$A36)</f>
        <v>6</v>
      </c>
      <c r="G36" s="8">
        <f>COUNTIF('Late Ladies'!$B$13:$E$21,$A36)</f>
        <v>1</v>
      </c>
      <c r="H36" s="8">
        <f>COUNTIF('Late Men'!$B$2:$E$10,$A36)</f>
        <v>0</v>
      </c>
      <c r="I36" s="8">
        <f t="shared" si="3"/>
        <v>8</v>
      </c>
      <c r="J36" s="9">
        <f>IF($B36="Y",0,$P$2)</f>
        <v>2</v>
      </c>
      <c r="K36" s="9">
        <f t="shared" si="4"/>
        <v>16</v>
      </c>
      <c r="L36" s="10">
        <v>0</v>
      </c>
      <c r="M36" s="9">
        <f t="shared" si="5"/>
        <v>16</v>
      </c>
    </row>
    <row r="37" spans="1:13" ht="17" x14ac:dyDescent="0.2">
      <c r="A37" s="6" t="s">
        <v>63</v>
      </c>
      <c r="B37" s="7" t="s">
        <v>72</v>
      </c>
      <c r="C37" s="8">
        <f>COUNTIF('Winter A&amp;B'!$B$2:$E$14,$A37)</f>
        <v>0</v>
      </c>
      <c r="D37" s="8">
        <f>COUNTIF('Winter A&amp;B'!$B$17:$E$30,$A37)</f>
        <v>0</v>
      </c>
      <c r="E37" s="8">
        <f>COUNTIF('Summer Mixed'!$B$2:$E$9,$A37)</f>
        <v>0</v>
      </c>
      <c r="F37" s="8">
        <f>COUNTIF('Late Ladies'!$B$2:$E$10,$A37)</f>
        <v>0</v>
      </c>
      <c r="G37" s="8">
        <f>COUNTIF('Late Ladies'!$B$13:$E$21,$A37)</f>
        <v>0</v>
      </c>
      <c r="H37" s="8">
        <f>COUNTIF('Late Men'!$B$2:$E$10,$A37)</f>
        <v>1</v>
      </c>
      <c r="I37" s="8">
        <f t="shared" si="3"/>
        <v>1</v>
      </c>
      <c r="J37" s="9">
        <f>IF($B37="Y",0,$P$2)</f>
        <v>2</v>
      </c>
      <c r="K37" s="9">
        <f t="shared" si="4"/>
        <v>2</v>
      </c>
      <c r="L37" s="10">
        <v>0</v>
      </c>
      <c r="M37" s="9">
        <f t="shared" si="5"/>
        <v>2</v>
      </c>
    </row>
    <row r="38" spans="1:13" ht="17" x14ac:dyDescent="0.2">
      <c r="A38" s="6" t="s">
        <v>19</v>
      </c>
      <c r="B38" s="7" t="s">
        <v>72</v>
      </c>
      <c r="C38" s="8">
        <f>COUNTIF('Winter A&amp;B'!$B$2:$E$14,$A38)</f>
        <v>2</v>
      </c>
      <c r="D38" s="8">
        <f>COUNTIF('Winter A&amp;B'!$B$17:$E$30,$A38)</f>
        <v>0</v>
      </c>
      <c r="E38" s="8">
        <f>COUNTIF('Summer Mixed'!$B$2:$E$9,$A38)</f>
        <v>0</v>
      </c>
      <c r="F38" s="8">
        <f>COUNTIF('Late Ladies'!$B$2:$E$10,$A38)</f>
        <v>0</v>
      </c>
      <c r="G38" s="8">
        <f>COUNTIF('Late Ladies'!$B$13:$E$21,$A38)</f>
        <v>0</v>
      </c>
      <c r="H38" s="8">
        <f>COUNTIF('Late Men'!$B$2:$E$10,$A38)</f>
        <v>0</v>
      </c>
      <c r="I38" s="8">
        <f t="shared" si="3"/>
        <v>2</v>
      </c>
      <c r="J38" s="9">
        <f>IF($B38="Y",0,$P$2)</f>
        <v>2</v>
      </c>
      <c r="K38" s="9">
        <f t="shared" si="4"/>
        <v>4</v>
      </c>
      <c r="L38" s="10">
        <v>4</v>
      </c>
      <c r="M38" s="9">
        <f t="shared" si="5"/>
        <v>0</v>
      </c>
    </row>
    <row r="39" spans="1:13" ht="17" x14ac:dyDescent="0.2">
      <c r="A39" s="6" t="s">
        <v>38</v>
      </c>
      <c r="B39" s="7" t="s">
        <v>72</v>
      </c>
      <c r="C39" s="8">
        <f>COUNTIF('Winter A&amp;B'!$B$2:$E$14,$A39)</f>
        <v>0</v>
      </c>
      <c r="D39" s="8">
        <f>COUNTIF('Winter A&amp;B'!$B$17:$E$30,$A39)</f>
        <v>1</v>
      </c>
      <c r="E39" s="8">
        <f>COUNTIF('Summer Mixed'!$B$2:$E$9,$A39)</f>
        <v>0</v>
      </c>
      <c r="F39" s="8">
        <f>COUNTIF('Late Ladies'!$B$2:$E$10,$A39)</f>
        <v>0</v>
      </c>
      <c r="G39" s="8">
        <f>COUNTIF('Late Ladies'!$B$13:$E$21,$A39)</f>
        <v>1</v>
      </c>
      <c r="H39" s="8">
        <f>COUNTIF('Late Men'!$B$2:$E$10,$A39)</f>
        <v>0</v>
      </c>
      <c r="I39" s="8">
        <f t="shared" si="3"/>
        <v>2</v>
      </c>
      <c r="J39" s="9">
        <f>IF($B39="Y",0,$P$2)</f>
        <v>2</v>
      </c>
      <c r="K39" s="9">
        <f t="shared" si="4"/>
        <v>4</v>
      </c>
      <c r="L39" s="10">
        <v>0</v>
      </c>
      <c r="M39" s="9">
        <f t="shared" si="5"/>
        <v>4</v>
      </c>
    </row>
    <row r="40" spans="1:13" ht="17" x14ac:dyDescent="0.2">
      <c r="A40" s="6" t="s">
        <v>28</v>
      </c>
      <c r="B40" s="7" t="s">
        <v>72</v>
      </c>
      <c r="C40" s="8">
        <f>COUNTIF('Winter A&amp;B'!$B$2:$E$14,$A40)</f>
        <v>0</v>
      </c>
      <c r="D40" s="8">
        <f>COUNTIF('Winter A&amp;B'!$B$17:$E$30,$A40)</f>
        <v>3</v>
      </c>
      <c r="E40" s="8">
        <f>COUNTIF('Summer Mixed'!$B$2:$E$9,$A40)</f>
        <v>0</v>
      </c>
      <c r="F40" s="8">
        <f>COUNTIF('Late Ladies'!$B$2:$E$10,$A40)</f>
        <v>0</v>
      </c>
      <c r="G40" s="8">
        <f>COUNTIF('Late Ladies'!$B$13:$E$21,$A40)</f>
        <v>3</v>
      </c>
      <c r="H40" s="8">
        <f>COUNTIF('Late Men'!$B$2:$E$10,$A40)</f>
        <v>0</v>
      </c>
      <c r="I40" s="8">
        <f t="shared" si="3"/>
        <v>6</v>
      </c>
      <c r="J40" s="9">
        <f>IF($B40="Y",0,$P$2)</f>
        <v>2</v>
      </c>
      <c r="K40" s="9">
        <f t="shared" si="4"/>
        <v>12</v>
      </c>
      <c r="L40" s="10">
        <v>2</v>
      </c>
      <c r="M40" s="9">
        <f t="shared" si="5"/>
        <v>10</v>
      </c>
    </row>
    <row r="41" spans="1:13" ht="17" x14ac:dyDescent="0.2">
      <c r="A41" s="6" t="s">
        <v>58</v>
      </c>
      <c r="B41" s="7" t="s">
        <v>72</v>
      </c>
      <c r="C41" s="8">
        <f>COUNTIF('Winter A&amp;B'!$B$2:$E$14,$A41)</f>
        <v>0</v>
      </c>
      <c r="D41" s="8">
        <f>COUNTIF('Winter A&amp;B'!$B$17:$E$30,$A41)</f>
        <v>0</v>
      </c>
      <c r="E41" s="8">
        <f>COUNTIF('Summer Mixed'!$B$2:$E$9,$A41)</f>
        <v>0</v>
      </c>
      <c r="F41" s="8">
        <f>COUNTIF('Late Ladies'!$B$2:$E$10,$A41)</f>
        <v>0</v>
      </c>
      <c r="G41" s="8">
        <f>COUNTIF('Late Ladies'!$B$13:$E$21,$A41)</f>
        <v>1</v>
      </c>
      <c r="H41" s="8">
        <f>COUNTIF('Late Men'!$B$2:$E$10,$A41)</f>
        <v>0</v>
      </c>
      <c r="I41" s="8">
        <f t="shared" si="3"/>
        <v>1</v>
      </c>
      <c r="J41" s="9">
        <f>IF($B41="Y",0,$P$2)</f>
        <v>2</v>
      </c>
      <c r="K41" s="9">
        <f t="shared" si="4"/>
        <v>2</v>
      </c>
      <c r="L41" s="10">
        <v>0</v>
      </c>
      <c r="M41" s="9">
        <f t="shared" si="5"/>
        <v>2</v>
      </c>
    </row>
    <row r="42" spans="1:13" ht="17" x14ac:dyDescent="0.2">
      <c r="A42" s="6" t="s">
        <v>13</v>
      </c>
      <c r="B42" s="7" t="s">
        <v>72</v>
      </c>
      <c r="C42" s="8">
        <f>COUNTIF('Winter A&amp;B'!$B$2:$E$14,$A42)</f>
        <v>6</v>
      </c>
      <c r="D42" s="8">
        <f>COUNTIF('Winter A&amp;B'!$B$17:$E$30,$A42)</f>
        <v>0</v>
      </c>
      <c r="E42" s="8">
        <f>COUNTIF('Summer Mixed'!$B$2:$E$9,$A42)</f>
        <v>0</v>
      </c>
      <c r="F42" s="8">
        <f>COUNTIF('Late Ladies'!$B$2:$E$10,$A42)</f>
        <v>1</v>
      </c>
      <c r="G42" s="8">
        <f>COUNTIF('Late Ladies'!$B$13:$E$21,$A42)</f>
        <v>2</v>
      </c>
      <c r="H42" s="8">
        <f>COUNTIF('Late Men'!$B$2:$E$10,$A42)</f>
        <v>0</v>
      </c>
      <c r="I42" s="8">
        <f t="shared" si="3"/>
        <v>9</v>
      </c>
      <c r="J42" s="9">
        <f>IF($B42="Y",0,$P$2)</f>
        <v>2</v>
      </c>
      <c r="K42" s="9">
        <f t="shared" si="4"/>
        <v>18</v>
      </c>
      <c r="L42" s="10">
        <v>4</v>
      </c>
      <c r="M42" s="9">
        <f t="shared" si="5"/>
        <v>14</v>
      </c>
    </row>
    <row r="43" spans="1:13" ht="17" x14ac:dyDescent="0.2">
      <c r="A43" s="6" t="s">
        <v>35</v>
      </c>
      <c r="B43" s="7" t="s">
        <v>72</v>
      </c>
      <c r="C43" s="8">
        <f>COUNTIF('Winter A&amp;B'!$B$2:$E$14,$A43)</f>
        <v>0</v>
      </c>
      <c r="D43" s="8">
        <f>COUNTIF('Winter A&amp;B'!$B$17:$E$30,$A43)</f>
        <v>1</v>
      </c>
      <c r="E43" s="8">
        <f>COUNTIF('Summer Mixed'!$B$2:$E$9,$A43)</f>
        <v>1</v>
      </c>
      <c r="F43" s="8">
        <f>COUNTIF('Late Ladies'!$B$2:$E$10,$A43)</f>
        <v>0</v>
      </c>
      <c r="G43" s="8">
        <f>COUNTIF('Late Ladies'!$B$13:$E$21,$A43)</f>
        <v>0</v>
      </c>
      <c r="H43" s="8">
        <f>COUNTIF('Late Men'!$B$2:$E$10,$A43)</f>
        <v>1</v>
      </c>
      <c r="I43" s="8">
        <f t="shared" si="3"/>
        <v>3</v>
      </c>
      <c r="J43" s="9">
        <f>IF($B43="Y",0,$P$2)</f>
        <v>2</v>
      </c>
      <c r="K43" s="9">
        <f t="shared" si="4"/>
        <v>6</v>
      </c>
      <c r="L43" s="10">
        <v>2</v>
      </c>
      <c r="M43" s="9">
        <f t="shared" si="5"/>
        <v>4</v>
      </c>
    </row>
    <row r="44" spans="1:13" ht="17" x14ac:dyDescent="0.2">
      <c r="A44" s="6" t="s">
        <v>24</v>
      </c>
      <c r="B44" s="7" t="s">
        <v>72</v>
      </c>
      <c r="C44" s="8">
        <f>COUNTIF('Winter A&amp;B'!$B$2:$E$14,$A44)</f>
        <v>1</v>
      </c>
      <c r="D44" s="8">
        <f>COUNTIF('Winter A&amp;B'!$B$17:$E$30,$A44)</f>
        <v>0</v>
      </c>
      <c r="E44" s="8">
        <f>COUNTIF('Summer Mixed'!$B$2:$E$9,$A44)</f>
        <v>0</v>
      </c>
      <c r="F44" s="8">
        <f>COUNTIF('Late Ladies'!$B$2:$E$10,$A44)</f>
        <v>4</v>
      </c>
      <c r="G44" s="8">
        <f>COUNTIF('Late Ladies'!$B$13:$E$21,$A44)</f>
        <v>2</v>
      </c>
      <c r="H44" s="8">
        <f>COUNTIF('Late Men'!$B$2:$E$10,$A44)</f>
        <v>0</v>
      </c>
      <c r="I44" s="8">
        <f t="shared" si="3"/>
        <v>7</v>
      </c>
      <c r="J44" s="9">
        <f>IF($B44="Y",0,$P$2)</f>
        <v>2</v>
      </c>
      <c r="K44" s="9">
        <f t="shared" si="4"/>
        <v>14</v>
      </c>
      <c r="L44" s="10">
        <v>2</v>
      </c>
      <c r="M44" s="9">
        <f t="shared" si="5"/>
        <v>12</v>
      </c>
    </row>
    <row r="45" spans="1:13" ht="17" x14ac:dyDescent="0.2">
      <c r="A45" s="6" t="s">
        <v>53</v>
      </c>
      <c r="B45" s="7" t="s">
        <v>72</v>
      </c>
      <c r="C45" s="8">
        <f>COUNTIF('Winter A&amp;B'!$B$2:$E$14,$A45)</f>
        <v>0</v>
      </c>
      <c r="D45" s="8">
        <f>COUNTIF('Winter A&amp;B'!$B$17:$E$30,$A45)</f>
        <v>0</v>
      </c>
      <c r="E45" s="8">
        <f>COUNTIF('Summer Mixed'!$B$2:$E$9,$A45)</f>
        <v>0</v>
      </c>
      <c r="F45" s="8">
        <f>COUNTIF('Late Ladies'!$B$2:$E$10,$A45)</f>
        <v>0</v>
      </c>
      <c r="G45" s="8">
        <f>COUNTIF('Late Ladies'!$B$13:$E$21,$A45)</f>
        <v>3</v>
      </c>
      <c r="H45" s="8">
        <f>COUNTIF('Late Men'!$B$2:$E$10,$A45)</f>
        <v>0</v>
      </c>
      <c r="I45" s="8">
        <f t="shared" si="3"/>
        <v>3</v>
      </c>
      <c r="J45" s="9">
        <f>IF($B45="Y",0,$P$2)</f>
        <v>2</v>
      </c>
      <c r="K45" s="9">
        <f t="shared" si="4"/>
        <v>6</v>
      </c>
      <c r="L45" s="10">
        <v>0</v>
      </c>
      <c r="M45" s="9">
        <f t="shared" si="5"/>
        <v>6</v>
      </c>
    </row>
    <row r="46" spans="1:13" ht="17" x14ac:dyDescent="0.2">
      <c r="A46" s="6" t="s">
        <v>55</v>
      </c>
      <c r="B46" s="7" t="s">
        <v>72</v>
      </c>
      <c r="C46" s="8">
        <f>COUNTIF('Winter A&amp;B'!$B$2:$E$14,$A46)</f>
        <v>0</v>
      </c>
      <c r="D46" s="8">
        <f>COUNTIF('Winter A&amp;B'!$B$17:$E$30,$A46)</f>
        <v>0</v>
      </c>
      <c r="E46" s="8">
        <f>COUNTIF('Summer Mixed'!$B$2:$E$9,$A46)</f>
        <v>0</v>
      </c>
      <c r="F46" s="8">
        <f>COUNTIF('Late Ladies'!$B$2:$E$10,$A46)</f>
        <v>0</v>
      </c>
      <c r="G46" s="8">
        <f>COUNTIF('Late Ladies'!$B$13:$E$21,$A46)</f>
        <v>1</v>
      </c>
      <c r="H46" s="8">
        <f>COUNTIF('Late Men'!$B$2:$E$10,$A46)</f>
        <v>0</v>
      </c>
      <c r="I46" s="8">
        <f t="shared" si="3"/>
        <v>1</v>
      </c>
      <c r="J46" s="9">
        <f>IF($B46="Y",0,$P$2)</f>
        <v>2</v>
      </c>
      <c r="K46" s="9">
        <f t="shared" si="4"/>
        <v>2</v>
      </c>
      <c r="L46" s="10">
        <v>0</v>
      </c>
      <c r="M46" s="9">
        <f t="shared" si="5"/>
        <v>2</v>
      </c>
    </row>
    <row r="47" spans="1:13" ht="17" x14ac:dyDescent="0.2">
      <c r="A47" s="6" t="s">
        <v>43</v>
      </c>
      <c r="B47" s="7" t="s">
        <v>72</v>
      </c>
      <c r="C47" s="8">
        <f>COUNTIF('Winter A&amp;B'!$B$2:$E$14,$A47)</f>
        <v>0</v>
      </c>
      <c r="D47" s="8">
        <f>COUNTIF('Winter A&amp;B'!$B$17:$E$30,$A47)</f>
        <v>0</v>
      </c>
      <c r="E47" s="8">
        <f>COUNTIF('Summer Mixed'!$B$2:$E$9,$A47)</f>
        <v>4</v>
      </c>
      <c r="F47" s="8">
        <f>COUNTIF('Late Ladies'!$B$2:$E$10,$A47)</f>
        <v>3</v>
      </c>
      <c r="G47" s="8">
        <f>COUNTIF('Late Ladies'!$B$13:$E$21,$A47)</f>
        <v>0</v>
      </c>
      <c r="H47" s="8">
        <f>COUNTIF('Late Men'!$B$2:$E$10,$A47)</f>
        <v>0</v>
      </c>
      <c r="I47" s="8">
        <f t="shared" si="3"/>
        <v>7</v>
      </c>
      <c r="J47" s="9">
        <f>IF($B47="Y",0,$P$2)</f>
        <v>2</v>
      </c>
      <c r="K47" s="9">
        <f t="shared" si="4"/>
        <v>14</v>
      </c>
      <c r="L47" s="10">
        <v>2</v>
      </c>
      <c r="M47" s="9">
        <f t="shared" si="5"/>
        <v>12</v>
      </c>
    </row>
    <row r="48" spans="1:13" ht="17" x14ac:dyDescent="0.2">
      <c r="A48" s="6" t="s">
        <v>8</v>
      </c>
      <c r="B48" s="7" t="s">
        <v>72</v>
      </c>
      <c r="C48" s="8">
        <f>COUNTIF('Winter A&amp;B'!$B$2:$E$14,$A48)</f>
        <v>5</v>
      </c>
      <c r="D48" s="8">
        <f>COUNTIF('Winter A&amp;B'!$B$17:$E$30,$A48)</f>
        <v>0</v>
      </c>
      <c r="E48" s="8">
        <f>COUNTIF('Summer Mixed'!$B$2:$E$9,$A48)</f>
        <v>0</v>
      </c>
      <c r="F48" s="8">
        <f>COUNTIF('Late Ladies'!$B$2:$E$10,$A48)</f>
        <v>0</v>
      </c>
      <c r="G48" s="8">
        <f>COUNTIF('Late Ladies'!$B$13:$E$21,$A48)</f>
        <v>0</v>
      </c>
      <c r="H48" s="8">
        <f>COUNTIF('Late Men'!$B$2:$E$10,$A48)</f>
        <v>8</v>
      </c>
      <c r="I48" s="8">
        <f t="shared" si="3"/>
        <v>13</v>
      </c>
      <c r="J48" s="9">
        <f>IF($B48="Y",0,$P$2)</f>
        <v>2</v>
      </c>
      <c r="K48" s="9">
        <f t="shared" si="4"/>
        <v>26</v>
      </c>
      <c r="L48" s="10">
        <v>0</v>
      </c>
      <c r="M48" s="9">
        <f t="shared" si="5"/>
        <v>26</v>
      </c>
    </row>
    <row r="49" spans="1:13" ht="17" x14ac:dyDescent="0.2">
      <c r="A49" s="6" t="s">
        <v>57</v>
      </c>
      <c r="B49" s="7" t="s">
        <v>72</v>
      </c>
      <c r="C49" s="8">
        <f>COUNTIF('Winter A&amp;B'!$B$2:$E$14,$A49)</f>
        <v>0</v>
      </c>
      <c r="D49" s="8">
        <f>COUNTIF('Winter A&amp;B'!$B$17:$E$30,$A49)</f>
        <v>0</v>
      </c>
      <c r="E49" s="8">
        <f>COUNTIF('Summer Mixed'!$B$2:$E$9,$A49)</f>
        <v>0</v>
      </c>
      <c r="F49" s="8">
        <f>COUNTIF('Late Ladies'!$B$2:$E$10,$A49)</f>
        <v>0</v>
      </c>
      <c r="G49" s="8">
        <f>COUNTIF('Late Ladies'!$B$13:$E$21,$A49)</f>
        <v>3</v>
      </c>
      <c r="H49" s="8">
        <f>COUNTIF('Late Men'!$B$2:$E$10,$A49)</f>
        <v>0</v>
      </c>
      <c r="I49" s="8">
        <f t="shared" si="3"/>
        <v>3</v>
      </c>
      <c r="J49" s="9">
        <f>IF($B49="Y",0,$P$2)</f>
        <v>2</v>
      </c>
      <c r="K49" s="9">
        <f t="shared" si="4"/>
        <v>6</v>
      </c>
      <c r="L49" s="10">
        <v>0</v>
      </c>
      <c r="M49" s="9">
        <f t="shared" si="5"/>
        <v>6</v>
      </c>
    </row>
    <row r="50" spans="1:13" x14ac:dyDescent="0.2">
      <c r="K50" s="14"/>
      <c r="L50" s="14"/>
      <c r="M50" s="14"/>
    </row>
  </sheetData>
  <pageMargins left="0.7" right="0.7" top="0.75" bottom="0.75" header="0.3" footer="0.3"/>
  <pageSetup paperSize="9" scale="6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Winter A&amp;B</vt:lpstr>
      <vt:lpstr>Summer Mixed</vt:lpstr>
      <vt:lpstr>Late Ladies</vt:lpstr>
      <vt:lpstr>Late Men</vt:lpstr>
      <vt:lpstr>Fees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Abbeydale Tennis Club</cp:lastModifiedBy>
  <cp:lastPrinted>2026-03-05T13:36:13Z</cp:lastPrinted>
  <dcterms:created xsi:type="dcterms:W3CDTF">2026-03-05T12:28:21Z</dcterms:created>
  <dcterms:modified xsi:type="dcterms:W3CDTF">2026-03-05T13:42:10Z</dcterms:modified>
</cp:coreProperties>
</file>